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05" activeTab="1"/>
  </bookViews>
  <sheets>
    <sheet name="工程概况" sheetId="1" r:id="rId1"/>
    <sheet name="造价指标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<sst xmlns="http://schemas.openxmlformats.org/spreadsheetml/2006/main" count="84" uniqueCount="76">
  <si>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 xml:space="preserve">  宁波市建筑安装工程造价分析表</t>
  </si>
  <si>
    <t>表一：工程概况</t>
  </si>
  <si>
    <t>工程名称</t>
  </si>
  <si>
    <t>建设地点</t>
  </si>
  <si>
    <t>总建筑面积</t>
  </si>
  <si>
    <t>工程类别</t>
  </si>
  <si>
    <t>民用三类</t>
  </si>
  <si>
    <t>结构类型</t>
  </si>
  <si>
    <t>框架结构</t>
  </si>
  <si>
    <t>地下一层</t>
  </si>
  <si>
    <t>建筑物功能：地下机动车库、设备用房</t>
  </si>
  <si>
    <t>结构特征：</t>
  </si>
  <si>
    <t xml:space="preserve">        土石方工程：机械挖满堂基础综合土方三类土，挖土深度9米内；</t>
  </si>
  <si>
    <t xml:space="preserve">        基础：100厚碎石垫层，100厚C15非泵送商品砼垫层，C30现浇泵送商品砼满堂基础；</t>
  </si>
  <si>
    <t xml:space="preserve">        墙体：地下室墙体采用MU10粉煤灰烧结多孔砖砌筑，M5混合砂浆砌筑；</t>
  </si>
  <si>
    <t>装饰标准：</t>
  </si>
  <si>
    <t xml:space="preserve">        天棚;天棚1为混凝土面界面剂一道，防水腻子两道，耐水防霉涂料一底两面；</t>
  </si>
  <si>
    <t>电气：照明和动力供配电，防雷与接地系统；</t>
  </si>
  <si>
    <t>表二：工程造价指标</t>
  </si>
  <si>
    <t>建筑工程造价</t>
  </si>
  <si>
    <t>其</t>
  </si>
  <si>
    <t>结构</t>
  </si>
  <si>
    <t>中</t>
  </si>
  <si>
    <t>装饰</t>
  </si>
  <si>
    <t>安装工程造价</t>
  </si>
  <si>
    <t>给排水</t>
  </si>
  <si>
    <t>电气</t>
  </si>
  <si>
    <t>单位</t>
  </si>
  <si>
    <t>耗用量</t>
  </si>
  <si>
    <t>每平米耗用量</t>
  </si>
  <si>
    <t>人工</t>
  </si>
  <si>
    <t>工日</t>
  </si>
  <si>
    <t>钢筋</t>
  </si>
  <si>
    <t>kg</t>
  </si>
  <si>
    <t>其他钢材</t>
  </si>
  <si>
    <t>水泥</t>
  </si>
  <si>
    <t>商品混凝土</t>
  </si>
  <si>
    <t>多孔砖</t>
  </si>
  <si>
    <t>块</t>
  </si>
  <si>
    <t>标准砖</t>
  </si>
  <si>
    <t>砂</t>
  </si>
  <si>
    <t>碎石</t>
  </si>
  <si>
    <t>地下室（底层）                建筑面积</t>
  </si>
  <si>
    <t>层       数</t>
  </si>
  <si>
    <t>九龙新天地安置房二期地下室工程</t>
  </si>
  <si>
    <t>宁波市镇海区</t>
  </si>
  <si>
    <t>造价类别</t>
  </si>
  <si>
    <t>预算</t>
  </si>
  <si>
    <t>编（审）日期</t>
  </si>
  <si>
    <r>
      <t>6886.74m</t>
    </r>
    <r>
      <rPr>
        <vertAlign val="superscript"/>
        <sz val="10"/>
        <rFont val="宋体"/>
        <family val="0"/>
      </rPr>
      <t>2</t>
    </r>
  </si>
  <si>
    <t xml:space="preserve">        桩基：采用ø400预应力混凝土管桩，桩基础以第7-1、7-2层组合作为持力层，桩端进入持力层不宜小于1d（d为桩身直径），单桩竖向承载力900KN（桩基工程不计材料费，管桩材料甲供）；</t>
  </si>
  <si>
    <t xml:space="preserve">        柱梁板：地下室外墙为C30现浇泵送商品砼，满堂基础、柱、梁、板为C30现浇泵送砼，后浇带为C35现浇泵送商品砼；</t>
  </si>
  <si>
    <t xml:space="preserve">        地下室顶板：20厚1:3水泥砂浆找平层，1.5厚PPC防水卷材，1.5厚PPT耐根穿刺防水卷材，70厚C20细石混凝土，50厚膨胀聚苯板，放置20高塑料排水板。</t>
  </si>
  <si>
    <t>建筑工程</t>
  </si>
  <si>
    <t>安装工程</t>
  </si>
  <si>
    <t>工程主要特征</t>
  </si>
  <si>
    <t xml:space="preserve">        楼地面：消防水池地面为1.2厚水泥基渗透结晶型防水涂料，20厚水泥砂浆找平层，地面5为纯水泥浆一道（内掺建筑胶），100厚C20细石混凝土，30厚1：1水泥钢屑面层，地面6为纯水泥浆一道（内掺建</t>
  </si>
  <si>
    <t>筑胶），100厚C20细石混凝土随捣随抹平；</t>
  </si>
  <si>
    <t xml:space="preserve">        墙柱面：消防水池墙面同地面做法，其余内墙面为墙面1：12厚1:1:6水泥石灰砂浆分层抹平，2厚细纸筋灰光面，清补基层，防水腻子两道，白色内墙防霉涂料一底两面；</t>
  </si>
  <si>
    <t xml:space="preserve">        门窗：木质防火门，铝合金门联窗，铝合金推拉窗、固定窗、铝合金百叶窗（木质防火门，甲级防火窗甲供，只计配合费）。</t>
  </si>
  <si>
    <t>给排水：热浸镀锌钢管给水管，排污泵，内外壁热镀锌排水管；</t>
  </si>
  <si>
    <t>暖通：风机，镀锌钢板，铝合金百叶风口，防火阀，调节阀，风管止回阀，消声器，静压箱。</t>
  </si>
  <si>
    <t>总  造  价</t>
  </si>
  <si>
    <t>造   价（元）</t>
  </si>
  <si>
    <r>
      <t>每平米造价（元/m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）</t>
    </r>
  </si>
  <si>
    <t>占总造价比例 （%）</t>
  </si>
  <si>
    <t>其中</t>
  </si>
  <si>
    <t xml:space="preserve">    说明：表中每平米造价=相应项目造价÷总建筑面积。</t>
  </si>
  <si>
    <t>表三：人工和主要材料指标</t>
  </si>
  <si>
    <t xml:space="preserve">    说明: 表中每平米耗用量=相应工料耗用量÷总建筑面积。 </t>
  </si>
  <si>
    <r>
      <t>m</t>
    </r>
    <r>
      <rPr>
        <vertAlign val="superscript"/>
        <sz val="10"/>
        <rFont val="宋体"/>
        <family val="0"/>
      </rPr>
      <t>3</t>
    </r>
  </si>
  <si>
    <t>项  目</t>
  </si>
  <si>
    <t>项   目</t>
  </si>
  <si>
    <t>1、 建筑工程</t>
  </si>
  <si>
    <t xml:space="preserve">  2、安装工程</t>
  </si>
  <si>
    <t xml:space="preserve">   2015年12月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</si>
</sst>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vertAlign val="superscript"/>
      <sz val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3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4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4" borderId="22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4" borderId="20" xfId="0" applyNumberFormat="1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3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5" fillId="0" borderId="40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6" fillId="0" borderId="2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7">
      <selection activeCell="L8" sqref="L8"/>
    </sheetView>
  </sheetViews>
  <sheetFormatPr defaultColWidth="9.00390625" defaultRowHeight="14.25"/>
  <cols>
    <col min="1" max="2" width="2.875" style="0" customWidth="1"/>
    <col min="3" max="3" width="5.75390625" style="0" customWidth="1"/>
    <col min="4" max="4" width="14.25390625" style="0" customWidth="1"/>
    <col min="5" max="5" width="12.625" style="0" customWidth="1"/>
    <col min="6" max="6" width="14.625" style="0" customWidth="1"/>
    <col min="7" max="7" width="11.625" style="0" customWidth="1"/>
    <col min="8" max="8" width="18.375" style="0" customWidth="1"/>
  </cols>
  <sheetData>
    <row r="1" spans="1:8" ht="33.7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spans="1:14" ht="31.5" customHeight="1" thickBot="1">
      <c r="A2" s="63" t="s">
        <v>1</v>
      </c>
      <c r="B2" s="63"/>
      <c r="C2" s="63"/>
      <c r="D2" s="63"/>
      <c r="E2" s="63"/>
      <c r="F2" s="63"/>
      <c r="G2" s="63"/>
      <c r="H2" s="63"/>
      <c r="I2" s="2"/>
      <c r="J2" s="2"/>
      <c r="K2" s="5"/>
      <c r="L2" s="2"/>
      <c r="M2" s="2"/>
      <c r="N2" s="2"/>
    </row>
    <row r="3" spans="1:14" ht="37.5" customHeight="1">
      <c r="A3" s="59" t="s">
        <v>2</v>
      </c>
      <c r="B3" s="60"/>
      <c r="C3" s="61"/>
      <c r="D3" s="13" t="s">
        <v>44</v>
      </c>
      <c r="E3" s="13" t="s">
        <v>3</v>
      </c>
      <c r="F3" s="6" t="s">
        <v>45</v>
      </c>
      <c r="G3" s="14" t="s">
        <v>46</v>
      </c>
      <c r="H3" s="15" t="s">
        <v>47</v>
      </c>
      <c r="I3" s="2"/>
      <c r="J3" s="2"/>
      <c r="K3" s="2"/>
      <c r="L3" s="5"/>
      <c r="M3" s="2"/>
      <c r="N3" s="2"/>
    </row>
    <row r="4" spans="1:14" ht="33" customHeight="1">
      <c r="A4" s="70" t="s">
        <v>4</v>
      </c>
      <c r="B4" s="71"/>
      <c r="C4" s="72"/>
      <c r="D4" s="3" t="s">
        <v>49</v>
      </c>
      <c r="E4" s="7" t="s">
        <v>42</v>
      </c>
      <c r="F4" s="8" t="s">
        <v>49</v>
      </c>
      <c r="G4" s="9" t="s">
        <v>5</v>
      </c>
      <c r="H4" s="10" t="s">
        <v>6</v>
      </c>
      <c r="I4" s="5"/>
      <c r="J4" s="5"/>
      <c r="K4" s="5"/>
      <c r="L4" s="49"/>
      <c r="M4" s="50"/>
      <c r="N4" s="5"/>
    </row>
    <row r="5" spans="1:14" ht="21" customHeight="1">
      <c r="A5" s="51" t="s">
        <v>7</v>
      </c>
      <c r="B5" s="52"/>
      <c r="C5" s="52"/>
      <c r="D5" s="3" t="s">
        <v>8</v>
      </c>
      <c r="E5" s="3" t="s">
        <v>43</v>
      </c>
      <c r="F5" s="3" t="s">
        <v>9</v>
      </c>
      <c r="G5" s="11" t="s">
        <v>48</v>
      </c>
      <c r="H5" s="92" t="s">
        <v>75</v>
      </c>
      <c r="J5" s="2"/>
      <c r="K5" s="2"/>
      <c r="L5" s="2"/>
      <c r="M5" s="2"/>
      <c r="N5" s="2"/>
    </row>
    <row r="6" spans="1:8" ht="17.25" customHeight="1">
      <c r="A6" s="67" t="s">
        <v>55</v>
      </c>
      <c r="B6" s="64" t="s">
        <v>53</v>
      </c>
      <c r="C6" s="53" t="s">
        <v>10</v>
      </c>
      <c r="D6" s="54"/>
      <c r="E6" s="54"/>
      <c r="F6" s="54"/>
      <c r="G6" s="54"/>
      <c r="H6" s="55"/>
    </row>
    <row r="7" spans="1:8" ht="17.25" customHeight="1">
      <c r="A7" s="68"/>
      <c r="B7" s="65"/>
      <c r="C7" s="32" t="s">
        <v>11</v>
      </c>
      <c r="D7" s="33"/>
      <c r="E7" s="33"/>
      <c r="F7" s="33"/>
      <c r="G7" s="33"/>
      <c r="H7" s="34"/>
    </row>
    <row r="8" spans="1:8" ht="17.25" customHeight="1">
      <c r="A8" s="68"/>
      <c r="B8" s="65"/>
      <c r="C8" s="56" t="s">
        <v>12</v>
      </c>
      <c r="D8" s="57"/>
      <c r="E8" s="57"/>
      <c r="F8" s="57"/>
      <c r="G8" s="57"/>
      <c r="H8" s="58"/>
    </row>
    <row r="9" spans="1:8" ht="36" customHeight="1">
      <c r="A9" s="68"/>
      <c r="B9" s="65"/>
      <c r="C9" s="35" t="s">
        <v>50</v>
      </c>
      <c r="D9" s="36"/>
      <c r="E9" s="36"/>
      <c r="F9" s="36"/>
      <c r="G9" s="36"/>
      <c r="H9" s="37"/>
    </row>
    <row r="10" spans="1:8" ht="17.25" customHeight="1">
      <c r="A10" s="68"/>
      <c r="B10" s="65"/>
      <c r="C10" s="32" t="s">
        <v>13</v>
      </c>
      <c r="D10" s="33"/>
      <c r="E10" s="33"/>
      <c r="F10" s="33"/>
      <c r="G10" s="33"/>
      <c r="H10" s="34"/>
    </row>
    <row r="11" spans="1:8" ht="17.25" customHeight="1">
      <c r="A11" s="68"/>
      <c r="B11" s="65"/>
      <c r="C11" s="32" t="s">
        <v>14</v>
      </c>
      <c r="D11" s="33"/>
      <c r="E11" s="33"/>
      <c r="F11" s="33"/>
      <c r="G11" s="33"/>
      <c r="H11" s="34"/>
    </row>
    <row r="12" spans="1:8" ht="33.75" customHeight="1">
      <c r="A12" s="68"/>
      <c r="B12" s="65"/>
      <c r="C12" s="35" t="s">
        <v>51</v>
      </c>
      <c r="D12" s="36"/>
      <c r="E12" s="36"/>
      <c r="F12" s="36"/>
      <c r="G12" s="36"/>
      <c r="H12" s="37"/>
    </row>
    <row r="13" spans="1:8" ht="27.75" customHeight="1">
      <c r="A13" s="68"/>
      <c r="B13" s="65"/>
      <c r="C13" s="38" t="s">
        <v>52</v>
      </c>
      <c r="D13" s="36"/>
      <c r="E13" s="36"/>
      <c r="F13" s="36"/>
      <c r="G13" s="36"/>
      <c r="H13" s="37"/>
    </row>
    <row r="14" spans="1:8" ht="17.25" customHeight="1">
      <c r="A14" s="68"/>
      <c r="B14" s="65"/>
      <c r="C14" s="48" t="s">
        <v>15</v>
      </c>
      <c r="D14" s="73"/>
      <c r="E14" s="73"/>
      <c r="F14" s="73"/>
      <c r="G14" s="73"/>
      <c r="H14" s="74"/>
    </row>
    <row r="15" spans="1:8" ht="32.25" customHeight="1">
      <c r="A15" s="68"/>
      <c r="B15" s="65"/>
      <c r="C15" s="38" t="s">
        <v>56</v>
      </c>
      <c r="D15" s="36"/>
      <c r="E15" s="36"/>
      <c r="F15" s="36"/>
      <c r="G15" s="36"/>
      <c r="H15" s="37"/>
    </row>
    <row r="16" spans="1:8" ht="17.25" customHeight="1">
      <c r="A16" s="68"/>
      <c r="B16" s="65"/>
      <c r="C16" s="32" t="s">
        <v>57</v>
      </c>
      <c r="D16" s="33"/>
      <c r="E16" s="33"/>
      <c r="F16" s="33"/>
      <c r="G16" s="33"/>
      <c r="H16" s="34"/>
    </row>
    <row r="17" spans="1:8" ht="36.75" customHeight="1">
      <c r="A17" s="68"/>
      <c r="B17" s="65"/>
      <c r="C17" s="35" t="s">
        <v>58</v>
      </c>
      <c r="D17" s="36"/>
      <c r="E17" s="36"/>
      <c r="F17" s="36"/>
      <c r="G17" s="36"/>
      <c r="H17" s="37"/>
    </row>
    <row r="18" spans="1:8" ht="17.25" customHeight="1">
      <c r="A18" s="68"/>
      <c r="B18" s="65"/>
      <c r="C18" s="48" t="s">
        <v>16</v>
      </c>
      <c r="D18" s="33"/>
      <c r="E18" s="33"/>
      <c r="F18" s="33"/>
      <c r="G18" s="33"/>
      <c r="H18" s="34"/>
    </row>
    <row r="19" spans="1:8" ht="33.75" customHeight="1">
      <c r="A19" s="68"/>
      <c r="B19" s="65"/>
      <c r="C19" s="38" t="s">
        <v>59</v>
      </c>
      <c r="D19" s="36"/>
      <c r="E19" s="36"/>
      <c r="F19" s="36"/>
      <c r="G19" s="36"/>
      <c r="H19" s="37"/>
    </row>
    <row r="20" spans="1:8" ht="17.25" customHeight="1">
      <c r="A20" s="68"/>
      <c r="B20" s="64" t="s">
        <v>54</v>
      </c>
      <c r="C20" s="42" t="s">
        <v>60</v>
      </c>
      <c r="D20" s="43"/>
      <c r="E20" s="43"/>
      <c r="F20" s="43"/>
      <c r="G20" s="43"/>
      <c r="H20" s="44"/>
    </row>
    <row r="21" spans="1:8" ht="17.25" customHeight="1">
      <c r="A21" s="68"/>
      <c r="B21" s="65"/>
      <c r="C21" s="45" t="s">
        <v>17</v>
      </c>
      <c r="D21" s="46"/>
      <c r="E21" s="46"/>
      <c r="F21" s="46"/>
      <c r="G21" s="46"/>
      <c r="H21" s="47"/>
    </row>
    <row r="22" spans="1:8" ht="17.25" customHeight="1" thickBot="1">
      <c r="A22" s="69"/>
      <c r="B22" s="66"/>
      <c r="C22" s="39" t="s">
        <v>61</v>
      </c>
      <c r="D22" s="40"/>
      <c r="E22" s="40"/>
      <c r="F22" s="40"/>
      <c r="G22" s="40"/>
      <c r="H22" s="41"/>
    </row>
    <row r="23" ht="15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29.25" customHeight="1"/>
  </sheetData>
  <sheetProtection/>
  <mergeCells count="26">
    <mergeCell ref="A3:C3"/>
    <mergeCell ref="A1:H1"/>
    <mergeCell ref="A2:H2"/>
    <mergeCell ref="B20:B22"/>
    <mergeCell ref="B6:B19"/>
    <mergeCell ref="A6:A22"/>
    <mergeCell ref="A4:C4"/>
    <mergeCell ref="C11:H11"/>
    <mergeCell ref="C14:H14"/>
    <mergeCell ref="C15:H15"/>
    <mergeCell ref="L4:M4"/>
    <mergeCell ref="A5:C5"/>
    <mergeCell ref="C9:H9"/>
    <mergeCell ref="C10:H10"/>
    <mergeCell ref="C6:H6"/>
    <mergeCell ref="C7:H7"/>
    <mergeCell ref="C8:H8"/>
    <mergeCell ref="C16:H16"/>
    <mergeCell ref="C12:H12"/>
    <mergeCell ref="C13:H13"/>
    <mergeCell ref="C22:H22"/>
    <mergeCell ref="C20:H20"/>
    <mergeCell ref="C21:H21"/>
    <mergeCell ref="C17:H17"/>
    <mergeCell ref="C18:H18"/>
    <mergeCell ref="C19:H19"/>
  </mergeCells>
  <printOptions/>
  <pageMargins left="0.75" right="0.75" top="0.51" bottom="0.5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0">
      <selection activeCell="F22" sqref="F22"/>
    </sheetView>
  </sheetViews>
  <sheetFormatPr defaultColWidth="9.00390625" defaultRowHeight="14.25"/>
  <cols>
    <col min="1" max="1" width="4.375" style="0" customWidth="1"/>
    <col min="2" max="2" width="9.25390625" style="0" customWidth="1"/>
    <col min="3" max="3" width="13.25390625" style="0" customWidth="1"/>
    <col min="4" max="4" width="11.875" style="1" customWidth="1"/>
    <col min="5" max="5" width="11.875" style="0" customWidth="1"/>
    <col min="6" max="6" width="15.00390625" style="0" customWidth="1"/>
  </cols>
  <sheetData>
    <row r="1" spans="1:6" ht="36" customHeight="1" thickBot="1">
      <c r="A1" s="87" t="s">
        <v>18</v>
      </c>
      <c r="B1" s="87"/>
      <c r="C1" s="87"/>
      <c r="D1" s="87"/>
      <c r="E1" s="63"/>
      <c r="F1" s="63"/>
    </row>
    <row r="2" spans="1:5" ht="28.5" customHeight="1">
      <c r="A2" s="88" t="s">
        <v>71</v>
      </c>
      <c r="B2" s="89"/>
      <c r="C2" s="14" t="s">
        <v>63</v>
      </c>
      <c r="D2" s="16" t="s">
        <v>64</v>
      </c>
      <c r="E2" s="27" t="s">
        <v>65</v>
      </c>
    </row>
    <row r="3" spans="1:5" ht="28.5" customHeight="1">
      <c r="A3" s="79" t="s">
        <v>62</v>
      </c>
      <c r="B3" s="90"/>
      <c r="C3" s="20">
        <f>C4+C7</f>
        <v>22207020</v>
      </c>
      <c r="D3" s="17">
        <f aca="true" t="shared" si="0" ref="D3:D9">C3/6886.74</f>
        <v>3224.6055463107364</v>
      </c>
      <c r="E3" s="28">
        <v>100</v>
      </c>
    </row>
    <row r="4" spans="1:5" ht="28.5" customHeight="1">
      <c r="A4" s="51" t="s">
        <v>19</v>
      </c>
      <c r="B4" s="52"/>
      <c r="C4" s="3">
        <f>C5+C6</f>
        <v>21748542</v>
      </c>
      <c r="D4" s="17">
        <f t="shared" si="0"/>
        <v>3158.031521445561</v>
      </c>
      <c r="E4" s="29">
        <f>C4/C3*100</f>
        <v>97.9354366322001</v>
      </c>
    </row>
    <row r="5" spans="1:7" ht="28.5" customHeight="1">
      <c r="A5" s="12" t="s">
        <v>20</v>
      </c>
      <c r="B5" s="3" t="s">
        <v>21</v>
      </c>
      <c r="C5" s="3">
        <v>17284566</v>
      </c>
      <c r="D5" s="17">
        <f t="shared" si="0"/>
        <v>2509.83280913756</v>
      </c>
      <c r="E5" s="29">
        <f>C5/C3*100</f>
        <v>77.83379309785823</v>
      </c>
      <c r="G5" s="4"/>
    </row>
    <row r="6" spans="1:7" ht="28.5" customHeight="1">
      <c r="A6" s="18" t="s">
        <v>22</v>
      </c>
      <c r="B6" s="3" t="s">
        <v>23</v>
      </c>
      <c r="C6" s="3">
        <v>4463976</v>
      </c>
      <c r="D6" s="17">
        <f t="shared" si="0"/>
        <v>648.1987123080006</v>
      </c>
      <c r="E6" s="29">
        <f>C6/C3*100</f>
        <v>20.101643534341843</v>
      </c>
      <c r="G6" s="1"/>
    </row>
    <row r="7" spans="1:5" ht="28.5" customHeight="1">
      <c r="A7" s="70" t="s">
        <v>24</v>
      </c>
      <c r="B7" s="72"/>
      <c r="C7" s="20">
        <f>SUM(C8:C9)</f>
        <v>458478</v>
      </c>
      <c r="D7" s="17">
        <f t="shared" si="0"/>
        <v>66.57402486517569</v>
      </c>
      <c r="E7" s="29">
        <f>C7/C3*100</f>
        <v>2.064563367799912</v>
      </c>
    </row>
    <row r="8" spans="1:5" ht="28.5" customHeight="1">
      <c r="A8" s="67" t="s">
        <v>66</v>
      </c>
      <c r="B8" s="3" t="s">
        <v>25</v>
      </c>
      <c r="C8" s="3">
        <v>84536</v>
      </c>
      <c r="D8" s="17">
        <f t="shared" si="0"/>
        <v>12.275183904140421</v>
      </c>
      <c r="E8" s="29">
        <f>C8/C3*100</f>
        <v>0.3806724180011546</v>
      </c>
    </row>
    <row r="9" spans="1:5" ht="28.5" customHeight="1" thickBot="1">
      <c r="A9" s="91"/>
      <c r="B9" s="21" t="s">
        <v>26</v>
      </c>
      <c r="C9" s="21">
        <v>373942</v>
      </c>
      <c r="D9" s="30">
        <f t="shared" si="0"/>
        <v>54.29884096103527</v>
      </c>
      <c r="E9" s="31">
        <f>C9/C3*100</f>
        <v>1.6838909497987573</v>
      </c>
    </row>
    <row r="10" spans="1:6" ht="31.5" customHeight="1">
      <c r="A10" s="36" t="s">
        <v>67</v>
      </c>
      <c r="B10" s="36"/>
      <c r="C10" s="36"/>
      <c r="D10" s="36"/>
      <c r="E10" s="36"/>
      <c r="F10" s="36"/>
    </row>
    <row r="11" spans="1:6" ht="18.75" customHeight="1" thickBot="1">
      <c r="A11" s="63" t="s">
        <v>68</v>
      </c>
      <c r="B11" s="82"/>
      <c r="C11" s="82"/>
      <c r="D11" s="82"/>
      <c r="E11" s="82"/>
      <c r="F11" s="82"/>
    </row>
    <row r="12" spans="1:6" ht="18.75" customHeight="1">
      <c r="A12" s="59" t="s">
        <v>72</v>
      </c>
      <c r="B12" s="80"/>
      <c r="C12" s="81"/>
      <c r="D12" s="19" t="s">
        <v>27</v>
      </c>
      <c r="E12" s="19" t="s">
        <v>28</v>
      </c>
      <c r="F12" s="22" t="s">
        <v>29</v>
      </c>
    </row>
    <row r="13" spans="1:6" ht="18.75" customHeight="1">
      <c r="A13" s="83" t="s">
        <v>73</v>
      </c>
      <c r="B13" s="75"/>
      <c r="C13" s="76"/>
      <c r="D13" s="3"/>
      <c r="E13" s="3"/>
      <c r="F13" s="23"/>
    </row>
    <row r="14" spans="1:6" ht="18.75" customHeight="1">
      <c r="A14" s="70" t="s">
        <v>30</v>
      </c>
      <c r="B14" s="75"/>
      <c r="C14" s="76"/>
      <c r="D14" s="3" t="s">
        <v>31</v>
      </c>
      <c r="E14" s="25">
        <v>37664.265</v>
      </c>
      <c r="F14" s="23">
        <f>E14/6886.74</f>
        <v>5.469099312592025</v>
      </c>
    </row>
    <row r="15" spans="1:6" ht="18.75" customHeight="1">
      <c r="A15" s="79" t="s">
        <v>32</v>
      </c>
      <c r="B15" s="75"/>
      <c r="C15" s="76"/>
      <c r="D15" s="3" t="s">
        <v>33</v>
      </c>
      <c r="E15" s="25">
        <v>1055289</v>
      </c>
      <c r="F15" s="23">
        <f aca="true" t="shared" si="1" ref="F15:F21">E15/6886.74</f>
        <v>153.23491230974307</v>
      </c>
    </row>
    <row r="16" spans="1:6" ht="18.75" customHeight="1">
      <c r="A16" s="79" t="s">
        <v>34</v>
      </c>
      <c r="B16" s="75"/>
      <c r="C16" s="76"/>
      <c r="D16" s="3" t="s">
        <v>33</v>
      </c>
      <c r="E16" s="25">
        <v>25989</v>
      </c>
      <c r="F16" s="23">
        <f t="shared" si="1"/>
        <v>3.773773948196099</v>
      </c>
    </row>
    <row r="17" spans="1:6" ht="18.75" customHeight="1">
      <c r="A17" s="79" t="s">
        <v>35</v>
      </c>
      <c r="B17" s="75"/>
      <c r="C17" s="76"/>
      <c r="D17" s="3" t="s">
        <v>33</v>
      </c>
      <c r="E17" s="25">
        <f>284604.001+326626.62+464024+47362.826</f>
        <v>1122617.4470000002</v>
      </c>
      <c r="F17" s="23">
        <f>E17/6886.74</f>
        <v>163.01144619950807</v>
      </c>
    </row>
    <row r="18" spans="1:6" ht="18.75" customHeight="1">
      <c r="A18" s="79" t="s">
        <v>36</v>
      </c>
      <c r="B18" s="75"/>
      <c r="C18" s="76"/>
      <c r="D18" s="3" t="s">
        <v>70</v>
      </c>
      <c r="E18" s="25">
        <v>11090.572</v>
      </c>
      <c r="F18" s="23">
        <f t="shared" si="1"/>
        <v>1.6104240903533458</v>
      </c>
    </row>
    <row r="19" spans="1:6" ht="25.5" customHeight="1">
      <c r="A19" s="70" t="s">
        <v>37</v>
      </c>
      <c r="B19" s="75"/>
      <c r="C19" s="76"/>
      <c r="D19" s="3" t="s">
        <v>38</v>
      </c>
      <c r="E19" s="25">
        <v>81939</v>
      </c>
      <c r="F19" s="23">
        <f>E19/6886.74</f>
        <v>11.898082401833088</v>
      </c>
    </row>
    <row r="20" spans="1:6" ht="27" customHeight="1">
      <c r="A20" s="70" t="s">
        <v>39</v>
      </c>
      <c r="B20" s="75"/>
      <c r="C20" s="76"/>
      <c r="D20" s="3" t="s">
        <v>38</v>
      </c>
      <c r="E20" s="25">
        <v>260286</v>
      </c>
      <c r="F20" s="23">
        <f t="shared" si="1"/>
        <v>37.79524128978298</v>
      </c>
    </row>
    <row r="21" spans="1:6" ht="18.75" customHeight="1">
      <c r="A21" s="70" t="s">
        <v>40</v>
      </c>
      <c r="B21" s="75"/>
      <c r="C21" s="76"/>
      <c r="D21" s="3" t="s">
        <v>33</v>
      </c>
      <c r="E21" s="25">
        <f>1183624+438618.49</f>
        <v>1622242.49</v>
      </c>
      <c r="F21" s="23">
        <f t="shared" si="1"/>
        <v>235.56029267839355</v>
      </c>
    </row>
    <row r="22" spans="1:6" ht="18.75" customHeight="1">
      <c r="A22" s="70" t="s">
        <v>41</v>
      </c>
      <c r="B22" s="75"/>
      <c r="C22" s="76"/>
      <c r="D22" s="3" t="s">
        <v>33</v>
      </c>
      <c r="E22" s="25">
        <v>2045985</v>
      </c>
      <c r="F22" s="23">
        <f>E22/6886.74</f>
        <v>297.09049564815865</v>
      </c>
    </row>
    <row r="23" spans="1:6" ht="18.75" customHeight="1">
      <c r="A23" s="83" t="s">
        <v>74</v>
      </c>
      <c r="B23" s="75"/>
      <c r="C23" s="76"/>
      <c r="D23" s="3"/>
      <c r="E23" s="25"/>
      <c r="F23" s="23"/>
    </row>
    <row r="24" spans="1:6" ht="18.75" customHeight="1" thickBot="1">
      <c r="A24" s="84" t="s">
        <v>30</v>
      </c>
      <c r="B24" s="85"/>
      <c r="C24" s="86"/>
      <c r="D24" s="21" t="s">
        <v>31</v>
      </c>
      <c r="E24" s="26">
        <v>1079.441</v>
      </c>
      <c r="F24" s="24">
        <f>E24/6886.74</f>
        <v>0.15674194176054274</v>
      </c>
    </row>
    <row r="25" spans="1:6" ht="18.75" customHeight="1">
      <c r="A25" s="77" t="s">
        <v>69</v>
      </c>
      <c r="B25" s="78"/>
      <c r="C25" s="78"/>
      <c r="D25" s="78"/>
      <c r="E25" s="78"/>
      <c r="F25" s="78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29.25" customHeight="1"/>
  </sheetData>
  <sheetProtection/>
  <mergeCells count="22">
    <mergeCell ref="A10:F10"/>
    <mergeCell ref="A8:A9"/>
    <mergeCell ref="A24:C24"/>
    <mergeCell ref="A19:C19"/>
    <mergeCell ref="A20:C20"/>
    <mergeCell ref="A21:C21"/>
    <mergeCell ref="A22:C22"/>
    <mergeCell ref="A1:F1"/>
    <mergeCell ref="A2:B2"/>
    <mergeCell ref="A3:B3"/>
    <mergeCell ref="A4:B4"/>
    <mergeCell ref="A7:B7"/>
    <mergeCell ref="A14:C14"/>
    <mergeCell ref="A25:F25"/>
    <mergeCell ref="A15:C15"/>
    <mergeCell ref="A16:C16"/>
    <mergeCell ref="A12:C12"/>
    <mergeCell ref="A11:F11"/>
    <mergeCell ref="A13:C13"/>
    <mergeCell ref="A17:C17"/>
    <mergeCell ref="A18:C18"/>
    <mergeCell ref="A23:C23"/>
  </mergeCells>
  <printOptions/>
  <pageMargins left="0.75" right="0.75" top="0.51" bottom="0.5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lhs</cp:lastModifiedBy>
  <cp:lastPrinted>2004-02-26T05:36:17Z</cp:lastPrinted>
  <dcterms:created xsi:type="dcterms:W3CDTF">1996-12-17T01:32:42Z</dcterms:created>
  <dcterms:modified xsi:type="dcterms:W3CDTF">2016-05-16T13:02:12Z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