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工程概况" sheetId="1" r:id="rId1"/>
    <sheet name="人工和主要材料指标" sheetId="2" r:id="rId2"/>
  </sheets>
  <definedNames/>
  <calcPr fullCalcOnLoad="1"/>
</workbook>
</file>

<file path=xl/sharedStrings.xml><?xml version="1.0" encoding="utf-8"?>
<sst xmlns="http://schemas.openxmlformats.org/spreadsheetml/2006/main" count="103" uniqueCount="84">
  <si>
    <t xml:space="preserve"> 表一：工程概况</t>
  </si>
  <si>
    <t>工程名称</t>
  </si>
  <si>
    <t>建设地点</t>
  </si>
  <si>
    <t>主车道</t>
  </si>
  <si>
    <t>非机动车道</t>
  </si>
  <si>
    <t>人行道</t>
  </si>
  <si>
    <t>开工日期</t>
  </si>
  <si>
    <t>编（审）日期</t>
  </si>
  <si>
    <t>工程主要特征</t>
  </si>
  <si>
    <t>项   目</t>
  </si>
  <si>
    <t>单位造价</t>
  </si>
  <si>
    <t>占总造价比例（%）</t>
  </si>
  <si>
    <t>—</t>
  </si>
  <si>
    <t>侧平石</t>
  </si>
  <si>
    <t>挡墙</t>
  </si>
  <si>
    <t xml:space="preserve">    说明：表中，总造价项目每平米造价=总造价÷道路总面积，其中各类道路项目每平米造价=相应道路项目造价÷相应道路项目面积，其他项目单位造价=相应项目造价÷相应项目工程量。 </t>
  </si>
  <si>
    <t>表三：人工和主要材料指标</t>
  </si>
  <si>
    <t>名    称</t>
  </si>
  <si>
    <t>单位</t>
  </si>
  <si>
    <t>耗用量</t>
  </si>
  <si>
    <t>每平米耗用量</t>
  </si>
  <si>
    <t>工日</t>
  </si>
  <si>
    <t>商品混凝土</t>
  </si>
  <si>
    <t>AC-13C细粒式改性沥青商品混凝土</t>
  </si>
  <si>
    <t>AC-13C细粒式沥青商品混凝土</t>
  </si>
  <si>
    <t>AC-20C中粒式沥青商品混凝土</t>
  </si>
  <si>
    <t>4%水泥稳定碎石</t>
  </si>
  <si>
    <t>5%水泥稳定碎石</t>
  </si>
  <si>
    <t>塑钢格栅</t>
  </si>
  <si>
    <t>土工格栅</t>
  </si>
  <si>
    <t>塘渣</t>
  </si>
  <si>
    <t>t</t>
  </si>
  <si>
    <t>石膏粉</t>
  </si>
  <si>
    <t>水泥42.5</t>
  </si>
  <si>
    <t>碎石</t>
  </si>
  <si>
    <t>块片石</t>
  </si>
  <si>
    <t>黄砂（净砂）</t>
  </si>
  <si>
    <t>石油沥青</t>
  </si>
  <si>
    <t>改性乳化沥青</t>
  </si>
  <si>
    <t>硅酸钠</t>
  </si>
  <si>
    <t>kg</t>
  </si>
  <si>
    <t>荷兰砖</t>
  </si>
  <si>
    <t>侧石</t>
  </si>
  <si>
    <t>m</t>
  </si>
  <si>
    <t>平石</t>
  </si>
  <si>
    <t>人    工</t>
  </si>
  <si>
    <r>
      <t>m</t>
    </r>
    <r>
      <rPr>
        <vertAlign val="superscript"/>
        <sz val="10"/>
        <rFont val="宋体"/>
        <family val="0"/>
      </rPr>
      <t>3</t>
    </r>
  </si>
  <si>
    <r>
      <t>m</t>
    </r>
    <r>
      <rPr>
        <vertAlign val="superscript"/>
        <sz val="10"/>
        <rFont val="宋体"/>
        <family val="0"/>
      </rPr>
      <t>2</t>
    </r>
  </si>
  <si>
    <t>总  造  价</t>
  </si>
  <si>
    <t>宁波市某市政道路工程造价分析表</t>
  </si>
  <si>
    <r>
      <t xml:space="preserve">   本工程造价分析表由</t>
    </r>
    <r>
      <rPr>
        <u val="single"/>
        <sz val="9"/>
        <rFont val="宋体"/>
        <family val="0"/>
      </rPr>
      <t xml:space="preserve"> 宁波高正工程管理有限公司 </t>
    </r>
    <r>
      <rPr>
        <sz val="9"/>
        <rFont val="宋体"/>
        <family val="0"/>
      </rPr>
      <t>提供工程结算资料，</t>
    </r>
    <r>
      <rPr>
        <u val="single"/>
        <sz val="9"/>
        <rFont val="宋体"/>
        <family val="0"/>
      </rPr>
      <t>祝世敏</t>
    </r>
    <r>
      <rPr>
        <sz val="9"/>
        <rFont val="宋体"/>
        <family val="0"/>
      </rPr>
      <t>整理，仅供参考。</t>
    </r>
  </si>
  <si>
    <t>某城市道路工程</t>
  </si>
  <si>
    <t>宁波市镇海区</t>
  </si>
  <si>
    <t>道路总面积</t>
  </si>
  <si>
    <t>工程类别</t>
  </si>
  <si>
    <t>其中</t>
  </si>
  <si>
    <r>
      <t>36861m</t>
    </r>
    <r>
      <rPr>
        <vertAlign val="superscript"/>
        <sz val="10"/>
        <rFont val="宋体"/>
        <family val="0"/>
      </rPr>
      <t>2</t>
    </r>
  </si>
  <si>
    <r>
      <t xml:space="preserve"> 25228m</t>
    </r>
    <r>
      <rPr>
        <vertAlign val="superscript"/>
        <sz val="10"/>
        <rFont val="宋体"/>
        <family val="0"/>
      </rPr>
      <t>2</t>
    </r>
  </si>
  <si>
    <t>造价类别</t>
  </si>
  <si>
    <t>结算</t>
  </si>
  <si>
    <t>竣工日期</t>
  </si>
  <si>
    <r>
      <t xml:space="preserve"> 5213m</t>
    </r>
    <r>
      <rPr>
        <vertAlign val="superscript"/>
        <sz val="10"/>
        <rFont val="宋体"/>
        <family val="0"/>
      </rPr>
      <t>2</t>
    </r>
  </si>
  <si>
    <t xml:space="preserve"> 主车道</t>
  </si>
  <si>
    <t xml:space="preserve">总体概述：城市道路工程                                                                     </t>
  </si>
  <si>
    <t xml:space="preserve">其中                    </t>
  </si>
  <si>
    <t xml:space="preserve"> 26.43元/m </t>
  </si>
  <si>
    <r>
      <t xml:space="preserve"> 61.22元/m</t>
    </r>
    <r>
      <rPr>
        <vertAlign val="superscript"/>
        <sz val="9"/>
        <rFont val="宋体"/>
        <family val="0"/>
      </rPr>
      <t>3</t>
    </r>
    <r>
      <rPr>
        <sz val="9"/>
        <rFont val="宋体"/>
        <family val="0"/>
      </rPr>
      <t xml:space="preserve"> </t>
    </r>
  </si>
  <si>
    <r>
      <t xml:space="preserve"> 268.53元/m</t>
    </r>
    <r>
      <rPr>
        <vertAlign val="superscript"/>
        <sz val="9"/>
        <rFont val="宋体"/>
        <family val="0"/>
      </rPr>
      <t>3</t>
    </r>
    <r>
      <rPr>
        <sz val="9"/>
        <rFont val="宋体"/>
        <family val="0"/>
      </rPr>
      <t xml:space="preserve"> </t>
    </r>
  </si>
  <si>
    <t xml:space="preserve">    说明：表中每平米耗用量=相应工料耗用量÷道路总面积。</t>
  </si>
  <si>
    <r>
      <t>6420m</t>
    </r>
    <r>
      <rPr>
        <vertAlign val="superscript"/>
        <sz val="10"/>
        <rFont val="宋体"/>
        <family val="0"/>
      </rPr>
      <t>2</t>
    </r>
  </si>
  <si>
    <r>
      <t>每平米造价    (</t>
    </r>
    <r>
      <rPr>
        <sz val="9"/>
        <rFont val="宋体"/>
        <family val="0"/>
      </rPr>
      <t>元/m</t>
    </r>
    <r>
      <rPr>
        <vertAlign val="superscript"/>
        <sz val="9"/>
        <rFont val="宋体"/>
        <family val="0"/>
      </rPr>
      <t>2</t>
    </r>
    <r>
      <rPr>
        <sz val="10"/>
        <rFont val="宋体"/>
        <family val="0"/>
      </rPr>
      <t>）</t>
    </r>
  </si>
  <si>
    <t>造价 (元）</t>
  </si>
  <si>
    <t>表二：工程造价指标</t>
  </si>
  <si>
    <t>kg</t>
  </si>
  <si>
    <t>道路三类</t>
  </si>
  <si>
    <t>地基处理（包括挖填土、不足部分补塘渣）</t>
  </si>
  <si>
    <t>主车道结构形式：80cm塘渣垫层+20cm5%水泥稳定碎石基层+20cm4%水泥稳定碎石基层+透层+7cmAC-20中粒式沥青混凝土+粘层+5cmSBS改性AC-13C细粒式沥青混凝土；</t>
  </si>
  <si>
    <t>非机动车道结构形式：60cm塘渣垫层+20cm（约5%）水泥稳定碎石基层+透层+5cmAC-20中粒式沥青混凝土+粘层+4cmAC-13C细粒式沥青混凝土；</t>
  </si>
  <si>
    <r>
      <t>m</t>
    </r>
    <r>
      <rPr>
        <vertAlign val="superscript"/>
        <sz val="10"/>
        <rFont val="宋体"/>
        <family val="0"/>
      </rPr>
      <t>3</t>
    </r>
  </si>
  <si>
    <t>kg</t>
  </si>
  <si>
    <t>kg</t>
  </si>
  <si>
    <r>
      <t>m</t>
    </r>
    <r>
      <rPr>
        <vertAlign val="superscript"/>
        <sz val="10"/>
        <rFont val="宋体"/>
        <family val="0"/>
      </rPr>
      <t>2</t>
    </r>
  </si>
  <si>
    <t>人行道结构形式：40cm塘渣垫层+10cm级配碎石垫层+15cmC20混凝土垫层+3cmM10砂浆+6cm荷兰砖。</t>
  </si>
  <si>
    <t>25*25*6盲道砖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</si>
</sst>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  <numFmt numFmtId="178" formatCode="[$-804]yyyy&quot;年&quot;m&quot;月&quot;d&quot;日&quot;\ dddd"/>
    <numFmt numFmtId="179" formatCode="yyyy&quot;年&quot;m&quot;月&quot;;@"/>
    <numFmt numFmtId="180" formatCode="hh:mm:ss"/>
    <numFmt numFmtId="181" formatCode="0_ "/>
  </numFmts>
  <fonts count="31">
    <font>
      <sz val="12"/>
      <name val="宋体"/>
      <family val="0"/>
    </font>
    <font>
      <sz val="12"/>
      <name val="仿宋_GB2312"/>
      <family val="3"/>
    </font>
    <font>
      <sz val="12"/>
      <name val="黑体"/>
      <family val="0"/>
    </font>
    <font>
      <sz val="9"/>
      <name val="仿宋_GB2312"/>
      <family val="3"/>
    </font>
    <font>
      <sz val="14"/>
      <name val="仿宋_GB2312"/>
      <family val="3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9"/>
      <name val="宋体"/>
      <family val="0"/>
    </font>
    <font>
      <vertAlign val="superscript"/>
      <sz val="10"/>
      <name val="宋体"/>
      <family val="0"/>
    </font>
    <font>
      <b/>
      <sz val="14"/>
      <name val="宋体"/>
      <family val="0"/>
    </font>
    <font>
      <vertAlign val="superscript"/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3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24" fillId="13" borderId="5" applyNumberFormat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6" fillId="9" borderId="0" applyNumberFormat="0" applyBorder="0" applyAlignment="0" applyProtection="0"/>
    <xf numFmtId="0" fontId="23" fillId="4" borderId="7" applyNumberFormat="0" applyAlignment="0" applyProtection="0"/>
    <xf numFmtId="0" fontId="22" fillId="7" borderId="4" applyNumberFormat="0" applyAlignment="0" applyProtection="0"/>
    <xf numFmtId="0" fontId="21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7" fontId="7" fillId="0" borderId="17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7" fontId="7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vertical="center"/>
    </xf>
    <xf numFmtId="57" fontId="7" fillId="0" borderId="9" xfId="0" applyNumberFormat="1" applyFont="1" applyBorder="1" applyAlignment="1">
      <alignment horizontal="center" vertical="center" wrapText="1"/>
    </xf>
    <xf numFmtId="179" fontId="7" fillId="0" borderId="9" xfId="0" applyNumberFormat="1" applyFont="1" applyBorder="1" applyAlignment="1">
      <alignment horizontal="center" vertical="center" wrapText="1"/>
    </xf>
    <xf numFmtId="179" fontId="7" fillId="0" borderId="17" xfId="0" applyNumberFormat="1" applyFont="1" applyBorder="1" applyAlignment="1">
      <alignment horizontal="center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177" fontId="6" fillId="0" borderId="15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/>
    </xf>
    <xf numFmtId="181" fontId="7" fillId="0" borderId="17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176" fontId="29" fillId="0" borderId="24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176" fontId="7" fillId="0" borderId="26" xfId="0" applyNumberFormat="1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J6" sqref="J6:J8"/>
    </sheetView>
  </sheetViews>
  <sheetFormatPr defaultColWidth="9.00390625" defaultRowHeight="14.25"/>
  <cols>
    <col min="1" max="1" width="3.00390625" style="5" customWidth="1"/>
    <col min="2" max="2" width="9.625" style="5" customWidth="1"/>
    <col min="3" max="3" width="13.25390625" style="5" customWidth="1"/>
    <col min="4" max="4" width="9.875" style="5" customWidth="1"/>
    <col min="5" max="5" width="12.125" style="5" customWidth="1"/>
    <col min="6" max="6" width="12.50390625" style="5" customWidth="1"/>
    <col min="7" max="7" width="10.75390625" style="5" customWidth="1"/>
    <col min="8" max="9" width="9.00390625" style="5" customWidth="1"/>
    <col min="10" max="10" width="12.75390625" style="5" bestFit="1" customWidth="1"/>
    <col min="11" max="11" width="9.00390625" style="5" customWidth="1"/>
    <col min="12" max="12" width="10.50390625" style="5" bestFit="1" customWidth="1"/>
    <col min="13" max="16384" width="9.00390625" style="5" customWidth="1"/>
  </cols>
  <sheetData>
    <row r="1" spans="1:7" ht="31.5" customHeight="1">
      <c r="A1" s="56" t="s">
        <v>49</v>
      </c>
      <c r="B1" s="56"/>
      <c r="C1" s="56"/>
      <c r="D1" s="56"/>
      <c r="E1" s="56"/>
      <c r="F1" s="56"/>
      <c r="G1" s="56"/>
    </row>
    <row r="2" spans="1:7" s="1" customFormat="1" ht="22.5" customHeight="1">
      <c r="A2" s="57" t="s">
        <v>50</v>
      </c>
      <c r="B2" s="57"/>
      <c r="C2" s="57"/>
      <c r="D2" s="57"/>
      <c r="E2" s="57"/>
      <c r="F2" s="57"/>
      <c r="G2" s="57"/>
    </row>
    <row r="3" spans="1:7" s="1" customFormat="1" ht="27.75" customHeight="1" thickBot="1">
      <c r="A3" s="58" t="s">
        <v>0</v>
      </c>
      <c r="B3" s="58"/>
      <c r="C3" s="58"/>
      <c r="D3" s="58"/>
      <c r="E3" s="58"/>
      <c r="F3" s="58"/>
      <c r="G3" s="58"/>
    </row>
    <row r="4" spans="1:7" s="1" customFormat="1" ht="25.5" customHeight="1">
      <c r="A4" s="53" t="s">
        <v>1</v>
      </c>
      <c r="B4" s="55"/>
      <c r="C4" s="59" t="s">
        <v>51</v>
      </c>
      <c r="D4" s="54"/>
      <c r="E4" s="9" t="s">
        <v>2</v>
      </c>
      <c r="F4" s="59" t="s">
        <v>52</v>
      </c>
      <c r="G4" s="60"/>
    </row>
    <row r="5" spans="1:7" s="1" customFormat="1" ht="25.5" customHeight="1">
      <c r="A5" s="61" t="s">
        <v>58</v>
      </c>
      <c r="B5" s="38"/>
      <c r="C5" s="37" t="s">
        <v>59</v>
      </c>
      <c r="D5" s="38"/>
      <c r="E5" s="7" t="s">
        <v>54</v>
      </c>
      <c r="F5" s="37" t="s">
        <v>74</v>
      </c>
      <c r="G5" s="48"/>
    </row>
    <row r="6" spans="1:7" s="1" customFormat="1" ht="19.5" customHeight="1">
      <c r="A6" s="62" t="s">
        <v>53</v>
      </c>
      <c r="B6" s="64"/>
      <c r="C6" s="64" t="s">
        <v>56</v>
      </c>
      <c r="D6" s="50" t="s">
        <v>55</v>
      </c>
      <c r="E6" s="21" t="s">
        <v>62</v>
      </c>
      <c r="F6" s="37" t="s">
        <v>57</v>
      </c>
      <c r="G6" s="48"/>
    </row>
    <row r="7" spans="1:7" s="1" customFormat="1" ht="19.5" customHeight="1">
      <c r="A7" s="62"/>
      <c r="B7" s="64"/>
      <c r="C7" s="64"/>
      <c r="D7" s="51"/>
      <c r="E7" s="15" t="s">
        <v>4</v>
      </c>
      <c r="F7" s="37" t="s">
        <v>69</v>
      </c>
      <c r="G7" s="48"/>
    </row>
    <row r="8" spans="1:7" s="1" customFormat="1" ht="20.25" customHeight="1">
      <c r="A8" s="66"/>
      <c r="B8" s="65"/>
      <c r="C8" s="65"/>
      <c r="D8" s="52"/>
      <c r="E8" s="15" t="s">
        <v>5</v>
      </c>
      <c r="F8" s="37" t="s">
        <v>61</v>
      </c>
      <c r="G8" s="48"/>
    </row>
    <row r="9" spans="1:7" s="1" customFormat="1" ht="31.5" customHeight="1">
      <c r="A9" s="49" t="s">
        <v>6</v>
      </c>
      <c r="B9" s="40"/>
      <c r="C9" s="23">
        <v>41883</v>
      </c>
      <c r="D9" s="20" t="s">
        <v>60</v>
      </c>
      <c r="E9" s="24">
        <v>42248</v>
      </c>
      <c r="F9" s="7" t="s">
        <v>7</v>
      </c>
      <c r="G9" s="25">
        <v>42614</v>
      </c>
    </row>
    <row r="10" spans="1:7" s="1" customFormat="1" ht="27.75" customHeight="1">
      <c r="A10" s="44" t="s">
        <v>8</v>
      </c>
      <c r="B10" s="30" t="s">
        <v>63</v>
      </c>
      <c r="C10" s="39"/>
      <c r="D10" s="39"/>
      <c r="E10" s="39"/>
      <c r="F10" s="39"/>
      <c r="G10" s="31"/>
    </row>
    <row r="11" spans="1:7" s="1" customFormat="1" ht="2.25" customHeight="1">
      <c r="A11" s="62"/>
      <c r="B11" s="30"/>
      <c r="C11" s="39"/>
      <c r="D11" s="39"/>
      <c r="E11" s="39"/>
      <c r="F11" s="39"/>
      <c r="G11" s="31"/>
    </row>
    <row r="12" spans="1:7" s="1" customFormat="1" ht="19.5" customHeight="1" hidden="1">
      <c r="A12" s="62"/>
      <c r="B12" s="30"/>
      <c r="C12" s="39"/>
      <c r="D12" s="39"/>
      <c r="E12" s="39"/>
      <c r="F12" s="39"/>
      <c r="G12" s="31"/>
    </row>
    <row r="13" spans="1:7" s="1" customFormat="1" ht="19.5" customHeight="1" hidden="1">
      <c r="A13" s="62"/>
      <c r="B13" s="30"/>
      <c r="C13" s="39"/>
      <c r="D13" s="39"/>
      <c r="E13" s="39"/>
      <c r="F13" s="39"/>
      <c r="G13" s="31"/>
    </row>
    <row r="14" spans="1:10" s="1" customFormat="1" ht="54.75" customHeight="1">
      <c r="A14" s="62"/>
      <c r="B14" s="30" t="s">
        <v>76</v>
      </c>
      <c r="C14" s="39"/>
      <c r="D14" s="39"/>
      <c r="E14" s="39"/>
      <c r="F14" s="39"/>
      <c r="G14" s="31"/>
      <c r="J14" s="22"/>
    </row>
    <row r="15" spans="1:7" s="1" customFormat="1" ht="51" customHeight="1">
      <c r="A15" s="62"/>
      <c r="B15" s="30" t="s">
        <v>77</v>
      </c>
      <c r="C15" s="39"/>
      <c r="D15" s="39"/>
      <c r="E15" s="39"/>
      <c r="F15" s="39"/>
      <c r="G15" s="31"/>
    </row>
    <row r="16" spans="1:7" s="6" customFormat="1" ht="30.75" customHeight="1" thickBot="1">
      <c r="A16" s="63"/>
      <c r="B16" s="32" t="s">
        <v>82</v>
      </c>
      <c r="C16" s="33"/>
      <c r="D16" s="33"/>
      <c r="E16" s="33"/>
      <c r="F16" s="33"/>
      <c r="G16" s="34"/>
    </row>
    <row r="17" s="6" customFormat="1" ht="18.75"/>
    <row r="18" spans="1:7" s="6" customFormat="1" ht="19.5" thickBot="1">
      <c r="A18" s="47" t="s">
        <v>72</v>
      </c>
      <c r="B18" s="47"/>
      <c r="C18" s="47"/>
      <c r="D18" s="47"/>
      <c r="E18" s="47"/>
      <c r="F18" s="47"/>
      <c r="G18" s="47"/>
    </row>
    <row r="19" spans="1:7" s="6" customFormat="1" ht="32.25" customHeight="1">
      <c r="A19" s="53" t="s">
        <v>9</v>
      </c>
      <c r="B19" s="54"/>
      <c r="C19" s="55"/>
      <c r="D19" s="9" t="s">
        <v>71</v>
      </c>
      <c r="E19" s="9" t="s">
        <v>70</v>
      </c>
      <c r="F19" s="9" t="s">
        <v>10</v>
      </c>
      <c r="G19" s="16" t="s">
        <v>11</v>
      </c>
    </row>
    <row r="20" spans="1:7" s="6" customFormat="1" ht="18.75" customHeight="1">
      <c r="A20" s="49" t="s">
        <v>48</v>
      </c>
      <c r="B20" s="38"/>
      <c r="C20" s="40"/>
      <c r="D20" s="7">
        <f>SUM(D21:D26)</f>
        <v>12951320</v>
      </c>
      <c r="E20" s="26">
        <f>D20/36861</f>
        <v>351.3556333251947</v>
      </c>
      <c r="F20" s="14" t="s">
        <v>12</v>
      </c>
      <c r="G20" s="29">
        <f>SUM(G21:G26)</f>
        <v>100</v>
      </c>
    </row>
    <row r="21" spans="1:7" s="6" customFormat="1" ht="18.75">
      <c r="A21" s="44" t="s">
        <v>64</v>
      </c>
      <c r="B21" s="40" t="s">
        <v>3</v>
      </c>
      <c r="C21" s="41"/>
      <c r="D21" s="7">
        <v>7722732</v>
      </c>
      <c r="E21" s="26">
        <f>D21/25228</f>
        <v>306.1174885048359</v>
      </c>
      <c r="F21" s="14" t="s">
        <v>12</v>
      </c>
      <c r="G21" s="17">
        <f>D21/D20*100</f>
        <v>59.628918133441225</v>
      </c>
    </row>
    <row r="22" spans="1:7" s="6" customFormat="1" ht="18.75">
      <c r="A22" s="45"/>
      <c r="B22" s="40" t="s">
        <v>4</v>
      </c>
      <c r="C22" s="41"/>
      <c r="D22" s="7">
        <v>1181488</v>
      </c>
      <c r="E22" s="26">
        <f>D22/6420</f>
        <v>184.03239875389409</v>
      </c>
      <c r="F22" s="14" t="s">
        <v>12</v>
      </c>
      <c r="G22" s="17">
        <f>D22/D20*100</f>
        <v>9.12252959543892</v>
      </c>
    </row>
    <row r="23" spans="1:12" s="6" customFormat="1" ht="18.75">
      <c r="A23" s="45"/>
      <c r="B23" s="40" t="s">
        <v>5</v>
      </c>
      <c r="C23" s="41"/>
      <c r="D23" s="7">
        <v>863481</v>
      </c>
      <c r="E23" s="26">
        <f>D23/5213</f>
        <v>165.63993861500097</v>
      </c>
      <c r="F23" s="14" t="s">
        <v>12</v>
      </c>
      <c r="G23" s="17">
        <f>D23/D20*100</f>
        <v>6.667127366168081</v>
      </c>
      <c r="L23" s="28"/>
    </row>
    <row r="24" spans="1:7" s="6" customFormat="1" ht="18.75">
      <c r="A24" s="45"/>
      <c r="B24" s="40" t="s">
        <v>13</v>
      </c>
      <c r="C24" s="41"/>
      <c r="D24" s="7">
        <v>479185</v>
      </c>
      <c r="E24" s="26" t="s">
        <v>12</v>
      </c>
      <c r="F24" s="14" t="s">
        <v>65</v>
      </c>
      <c r="G24" s="17">
        <f>D24/D20*100</f>
        <v>3.699893138305593</v>
      </c>
    </row>
    <row r="25" spans="1:7" s="6" customFormat="1" ht="30.75" customHeight="1">
      <c r="A25" s="45"/>
      <c r="B25" s="40" t="s">
        <v>75</v>
      </c>
      <c r="C25" s="41"/>
      <c r="D25" s="7">
        <v>2380851</v>
      </c>
      <c r="E25" s="26" t="s">
        <v>12</v>
      </c>
      <c r="F25" s="14" t="s">
        <v>66</v>
      </c>
      <c r="G25" s="17">
        <f>D25/D20*100</f>
        <v>18.383076010785</v>
      </c>
    </row>
    <row r="26" spans="1:7" s="6" customFormat="1" ht="19.5" thickBot="1">
      <c r="A26" s="46"/>
      <c r="B26" s="42" t="s">
        <v>14</v>
      </c>
      <c r="C26" s="43"/>
      <c r="D26" s="13">
        <v>323583</v>
      </c>
      <c r="E26" s="27" t="s">
        <v>12</v>
      </c>
      <c r="F26" s="18" t="s">
        <v>67</v>
      </c>
      <c r="G26" s="19">
        <f>D26/D20*100</f>
        <v>2.498455755861179</v>
      </c>
    </row>
    <row r="27" spans="1:7" s="6" customFormat="1" ht="48.75" customHeight="1">
      <c r="A27" s="39" t="s">
        <v>15</v>
      </c>
      <c r="B27" s="39"/>
      <c r="C27" s="39"/>
      <c r="D27" s="39"/>
      <c r="E27" s="39"/>
      <c r="F27" s="39"/>
      <c r="G27" s="39"/>
    </row>
    <row r="28" s="6" customFormat="1" ht="18.75"/>
    <row r="29" s="6" customFormat="1" ht="18.75"/>
    <row r="30" s="6" customFormat="1" ht="18.75"/>
    <row r="31" s="6" customFormat="1" ht="18.75"/>
    <row r="32" s="6" customFormat="1" ht="18.75"/>
    <row r="33" s="6" customFormat="1" ht="18.75"/>
    <row r="34" s="6" customFormat="1" ht="18.75"/>
    <row r="35" s="6" customFormat="1" ht="18.75"/>
    <row r="36" s="6" customFormat="1" ht="18.75"/>
    <row r="37" s="6" customFormat="1" ht="18.75"/>
    <row r="38" s="6" customFormat="1" ht="18.75"/>
    <row r="39" s="6" customFormat="1" ht="18.75"/>
    <row r="40" s="6" customFormat="1" ht="18.75"/>
    <row r="41" s="6" customFormat="1" ht="18.75"/>
    <row r="42" s="6" customFormat="1" ht="18.75"/>
    <row r="43" s="6" customFormat="1" ht="18.75"/>
    <row r="44" s="6" customFormat="1" ht="18.75"/>
    <row r="45" s="6" customFormat="1" ht="18.75"/>
    <row r="46" s="6" customFormat="1" ht="18.75"/>
    <row r="47" s="6" customFormat="1" ht="18.75"/>
    <row r="48" s="6" customFormat="1" ht="18.75"/>
    <row r="49" s="6" customFormat="1" ht="18.75"/>
    <row r="50" s="6" customFormat="1" ht="18.75"/>
    <row r="51" s="6" customFormat="1" ht="18.75"/>
    <row r="52" s="6" customFormat="1" ht="18.75"/>
    <row r="53" s="6" customFormat="1" ht="18.75"/>
    <row r="54" s="6" customFormat="1" ht="18.75"/>
    <row r="55" s="6" customFormat="1" ht="18.75"/>
    <row r="56" s="6" customFormat="1" ht="18.75"/>
    <row r="57" s="6" customFormat="1" ht="18.75"/>
    <row r="58" s="6" customFormat="1" ht="18.75"/>
    <row r="59" s="6" customFormat="1" ht="18.75"/>
    <row r="60" s="6" customFormat="1" ht="18.75"/>
    <row r="61" s="6" customFormat="1" ht="18.75"/>
    <row r="62" s="6" customFormat="1" ht="18.75"/>
    <row r="63" s="6" customFormat="1" ht="18.75"/>
    <row r="64" s="6" customFormat="1" ht="18.75"/>
    <row r="65" s="6" customFormat="1" ht="18.75"/>
    <row r="66" s="6" customFormat="1" ht="18.75"/>
    <row r="67" s="6" customFormat="1" ht="18.75"/>
    <row r="68" s="6" customFormat="1" ht="18.75"/>
    <row r="69" s="6" customFormat="1" ht="18.75"/>
    <row r="70" s="6" customFormat="1" ht="18.75"/>
    <row r="71" s="6" customFormat="1" ht="18.75"/>
    <row r="72" s="6" customFormat="1" ht="18.75"/>
    <row r="73" s="6" customFormat="1" ht="18.75"/>
    <row r="74" s="6" customFormat="1" ht="18.75"/>
    <row r="75" s="6" customFormat="1" ht="18.75"/>
    <row r="76" s="6" customFormat="1" ht="18.75"/>
    <row r="77" s="6" customFormat="1" ht="18.75"/>
    <row r="78" s="6" customFormat="1" ht="18.75"/>
    <row r="79" s="6" customFormat="1" ht="18.75"/>
    <row r="80" s="6" customFormat="1" ht="18.75"/>
    <row r="81" s="6" customFormat="1" ht="18.75"/>
    <row r="82" s="6" customFormat="1" ht="18.75"/>
    <row r="83" s="6" customFormat="1" ht="18.75"/>
    <row r="84" s="6" customFormat="1" ht="18.75"/>
    <row r="85" s="6" customFormat="1" ht="18.75"/>
    <row r="86" s="6" customFormat="1" ht="18.75"/>
    <row r="87" s="6" customFormat="1" ht="18.75"/>
    <row r="88" s="6" customFormat="1" ht="18.75"/>
    <row r="89" s="6" customFormat="1" ht="18.75"/>
    <row r="90" s="6" customFormat="1" ht="18.75"/>
    <row r="91" s="6" customFormat="1" ht="18.75"/>
    <row r="92" s="6" customFormat="1" ht="18.75"/>
    <row r="93" s="6" customFormat="1" ht="18.75"/>
    <row r="94" s="6" customFormat="1" ht="18.75"/>
    <row r="95" s="6" customFormat="1" ht="18.75"/>
    <row r="96" s="6" customFormat="1" ht="18.75"/>
    <row r="97" s="6" customFormat="1" ht="18.75"/>
    <row r="98" s="6" customFormat="1" ht="18.75"/>
    <row r="99" s="6" customFormat="1" ht="18.75"/>
    <row r="100" s="6" customFormat="1" ht="18.75"/>
    <row r="101" s="6" customFormat="1" ht="18.75"/>
    <row r="102" s="6" customFormat="1" ht="18.75"/>
    <row r="103" s="6" customFormat="1" ht="18.75"/>
    <row r="104" s="6" customFormat="1" ht="18.75"/>
    <row r="105" s="6" customFormat="1" ht="18.75"/>
    <row r="106" s="6" customFormat="1" ht="18.75"/>
    <row r="107" s="6" customFormat="1" ht="18.75"/>
    <row r="108" s="6" customFormat="1" ht="18.75"/>
    <row r="109" s="6" customFormat="1" ht="18.75"/>
    <row r="110" s="6" customFormat="1" ht="18.75"/>
    <row r="111" s="6" customFormat="1" ht="18.75"/>
    <row r="112" s="6" customFormat="1" ht="18.75"/>
    <row r="113" s="6" customFormat="1" ht="18.75"/>
    <row r="114" s="6" customFormat="1" ht="18.75"/>
    <row r="115" s="6" customFormat="1" ht="18.75"/>
    <row r="116" s="6" customFormat="1" ht="18.75"/>
    <row r="117" s="6" customFormat="1" ht="18.75"/>
    <row r="118" s="6" customFormat="1" ht="18.75"/>
    <row r="119" s="6" customFormat="1" ht="18.75"/>
    <row r="120" s="6" customFormat="1" ht="18.75"/>
    <row r="121" s="6" customFormat="1" ht="18.75"/>
    <row r="122" s="6" customFormat="1" ht="18.75"/>
    <row r="123" s="6" customFormat="1" ht="18.75"/>
    <row r="124" s="6" customFormat="1" ht="18.75"/>
    <row r="125" s="6" customFormat="1" ht="18.75"/>
    <row r="126" s="6" customFormat="1" ht="18.75"/>
    <row r="127" s="6" customFormat="1" ht="18.75"/>
    <row r="128" s="6" customFormat="1" ht="18.75"/>
    <row r="129" s="6" customFormat="1" ht="18.75"/>
    <row r="130" s="6" customFormat="1" ht="18.75"/>
    <row r="131" s="6" customFormat="1" ht="18.75"/>
    <row r="132" s="6" customFormat="1" ht="18.75"/>
    <row r="133" s="6" customFormat="1" ht="18.75"/>
    <row r="134" s="6" customFormat="1" ht="18.75"/>
    <row r="135" s="6" customFormat="1" ht="18.75"/>
    <row r="136" s="6" customFormat="1" ht="18.75"/>
    <row r="137" s="6" customFormat="1" ht="18.75"/>
    <row r="138" s="6" customFormat="1" ht="18.75"/>
    <row r="139" s="6" customFormat="1" ht="18.75"/>
    <row r="140" s="6" customFormat="1" ht="18.75"/>
    <row r="141" s="6" customFormat="1" ht="18.75"/>
    <row r="142" s="6" customFormat="1" ht="18.75"/>
    <row r="143" s="6" customFormat="1" ht="18.75"/>
    <row r="144" s="6" customFormat="1" ht="18.75"/>
    <row r="145" s="6" customFormat="1" ht="18.75"/>
    <row r="146" s="6" customFormat="1" ht="18.75"/>
    <row r="147" s="6" customFormat="1" ht="18.75"/>
    <row r="148" s="6" customFormat="1" ht="18.75"/>
    <row r="149" s="6" customFormat="1" ht="18.75"/>
    <row r="150" s="6" customFormat="1" ht="18.75"/>
    <row r="151" s="6" customFormat="1" ht="18.75"/>
    <row r="152" s="6" customFormat="1" ht="18.75"/>
    <row r="153" s="6" customFormat="1" ht="18.75"/>
    <row r="154" s="6" customFormat="1" ht="18.75"/>
    <row r="155" s="6" customFormat="1" ht="18.75"/>
    <row r="156" s="6" customFormat="1" ht="18.75"/>
    <row r="157" s="6" customFormat="1" ht="18.75"/>
    <row r="158" s="6" customFormat="1" ht="18.75"/>
    <row r="159" s="6" customFormat="1" ht="18.75"/>
    <row r="160" s="6" customFormat="1" ht="18.75"/>
    <row r="161" s="6" customFormat="1" ht="18.75"/>
    <row r="162" s="6" customFormat="1" ht="18.75"/>
    <row r="163" s="6" customFormat="1" ht="18.75"/>
    <row r="164" s="6" customFormat="1" ht="18.75"/>
    <row r="165" s="6" customFormat="1" ht="18.75"/>
    <row r="166" s="6" customFormat="1" ht="18.75"/>
    <row r="167" s="6" customFormat="1" ht="18.75"/>
    <row r="168" s="6" customFormat="1" ht="18.75"/>
    <row r="169" s="6" customFormat="1" ht="18.75"/>
    <row r="170" s="6" customFormat="1" ht="18.75"/>
    <row r="171" s="6" customFormat="1" ht="18.75"/>
    <row r="172" s="6" customFormat="1" ht="18.75"/>
    <row r="173" s="6" customFormat="1" ht="18.75"/>
    <row r="174" s="6" customFormat="1" ht="18.75"/>
    <row r="175" s="6" customFormat="1" ht="18.75"/>
    <row r="176" s="6" customFormat="1" ht="18.75"/>
    <row r="177" s="6" customFormat="1" ht="18.75"/>
    <row r="178" s="6" customFormat="1" ht="18.75"/>
    <row r="179" s="6" customFormat="1" ht="18.75"/>
    <row r="180" s="6" customFormat="1" ht="18.75"/>
    <row r="181" s="6" customFormat="1" ht="18.75"/>
    <row r="182" s="6" customFormat="1" ht="18.75"/>
    <row r="183" s="6" customFormat="1" ht="18.75"/>
    <row r="184" s="6" customFormat="1" ht="18.75"/>
    <row r="185" s="6" customFormat="1" ht="18.75"/>
    <row r="186" s="6" customFormat="1" ht="18.75"/>
    <row r="187" s="6" customFormat="1" ht="18.75"/>
    <row r="188" s="6" customFormat="1" ht="18.75"/>
    <row r="189" s="6" customFormat="1" ht="18.75"/>
    <row r="190" s="6" customFormat="1" ht="18.75"/>
    <row r="191" s="6" customFormat="1" ht="18.75"/>
    <row r="192" s="6" customFormat="1" ht="18.75"/>
    <row r="193" s="6" customFormat="1" ht="18.75"/>
    <row r="194" s="6" customFormat="1" ht="18.75"/>
    <row r="195" s="6" customFormat="1" ht="18.75"/>
    <row r="196" s="6" customFormat="1" ht="18.75"/>
    <row r="197" s="6" customFormat="1" ht="18.75"/>
    <row r="198" s="6" customFormat="1" ht="18.75"/>
    <row r="199" s="6" customFormat="1" ht="18.75"/>
    <row r="200" s="6" customFormat="1" ht="18.75"/>
    <row r="201" s="6" customFormat="1" ht="18.75"/>
    <row r="202" s="6" customFormat="1" ht="18.75"/>
    <row r="203" s="6" customFormat="1" ht="18.75"/>
    <row r="204" s="6" customFormat="1" ht="18.75"/>
    <row r="205" s="6" customFormat="1" ht="18.75"/>
    <row r="206" s="6" customFormat="1" ht="18.75"/>
    <row r="207" s="6" customFormat="1" ht="18.75"/>
    <row r="208" s="6" customFormat="1" ht="18.75"/>
    <row r="209" s="6" customFormat="1" ht="18.75"/>
    <row r="210" s="6" customFormat="1" ht="18.75"/>
    <row r="211" s="6" customFormat="1" ht="18.75"/>
    <row r="212" s="6" customFormat="1" ht="18.75"/>
    <row r="213" s="6" customFormat="1" ht="18.75"/>
    <row r="214" s="6" customFormat="1" ht="18.75"/>
    <row r="215" s="6" customFormat="1" ht="18.75"/>
    <row r="216" s="6" customFormat="1" ht="18.75"/>
    <row r="217" s="6" customFormat="1" ht="18.75"/>
    <row r="218" s="6" customFormat="1" ht="18.75"/>
    <row r="219" s="6" customFormat="1" ht="18.75"/>
    <row r="220" s="6" customFormat="1" ht="18.75"/>
  </sheetData>
  <sheetProtection/>
  <mergeCells count="32">
    <mergeCell ref="F5:G5"/>
    <mergeCell ref="A10:A16"/>
    <mergeCell ref="C6:C8"/>
    <mergeCell ref="A6:B8"/>
    <mergeCell ref="B10:G13"/>
    <mergeCell ref="B14:G14"/>
    <mergeCell ref="B15:G15"/>
    <mergeCell ref="B16:G16"/>
    <mergeCell ref="A19:C19"/>
    <mergeCell ref="A20:C20"/>
    <mergeCell ref="A1:G1"/>
    <mergeCell ref="A2:G2"/>
    <mergeCell ref="A3:G3"/>
    <mergeCell ref="A4:B4"/>
    <mergeCell ref="C4:D4"/>
    <mergeCell ref="F4:G4"/>
    <mergeCell ref="A5:B5"/>
    <mergeCell ref="F7:G7"/>
    <mergeCell ref="F6:G6"/>
    <mergeCell ref="A9:B9"/>
    <mergeCell ref="F8:G8"/>
    <mergeCell ref="D6:D8"/>
    <mergeCell ref="C5:D5"/>
    <mergeCell ref="A27:G27"/>
    <mergeCell ref="B25:C25"/>
    <mergeCell ref="B26:C26"/>
    <mergeCell ref="A21:A26"/>
    <mergeCell ref="B21:C21"/>
    <mergeCell ref="B22:C22"/>
    <mergeCell ref="B23:C23"/>
    <mergeCell ref="B24:C24"/>
    <mergeCell ref="A18:G18"/>
  </mergeCells>
  <printOptions/>
  <pageMargins left="0.75" right="0.75" top="0.51" bottom="0.43" header="0.51" footer="0.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2" sqref="A22"/>
    </sheetView>
  </sheetViews>
  <sheetFormatPr defaultColWidth="9.00390625" defaultRowHeight="14.25"/>
  <cols>
    <col min="1" max="1" width="17.50390625" style="0" customWidth="1"/>
    <col min="2" max="2" width="7.375" style="0" customWidth="1"/>
    <col min="3" max="3" width="14.875" style="0" customWidth="1"/>
    <col min="4" max="4" width="15.875" style="2" customWidth="1"/>
    <col min="5" max="5" width="7.00390625" style="0" customWidth="1"/>
  </cols>
  <sheetData>
    <row r="1" spans="1:8" s="1" customFormat="1" ht="31.5" customHeight="1" thickBot="1">
      <c r="A1" s="47" t="s">
        <v>16</v>
      </c>
      <c r="B1" s="47"/>
      <c r="C1" s="47"/>
      <c r="D1" s="35"/>
      <c r="E1" s="3"/>
      <c r="F1" s="3"/>
      <c r="G1" s="3"/>
      <c r="H1" s="3"/>
    </row>
    <row r="2" spans="1:4" s="1" customFormat="1" ht="22.5" customHeight="1">
      <c r="A2" s="8" t="s">
        <v>17</v>
      </c>
      <c r="B2" s="9" t="s">
        <v>18</v>
      </c>
      <c r="C2" s="9" t="s">
        <v>19</v>
      </c>
      <c r="D2" s="11" t="s">
        <v>20</v>
      </c>
    </row>
    <row r="3" spans="1:4" s="1" customFormat="1" ht="22.5" customHeight="1">
      <c r="A3" s="10" t="s">
        <v>45</v>
      </c>
      <c r="B3" s="7" t="s">
        <v>21</v>
      </c>
      <c r="C3" s="7">
        <v>13725</v>
      </c>
      <c r="D3" s="17">
        <f>C3/36861</f>
        <v>0.3723447546187027</v>
      </c>
    </row>
    <row r="4" spans="1:4" s="1" customFormat="1" ht="22.5" customHeight="1">
      <c r="A4" s="10" t="s">
        <v>22</v>
      </c>
      <c r="B4" s="7" t="s">
        <v>46</v>
      </c>
      <c r="C4" s="7">
        <v>750.69</v>
      </c>
      <c r="D4" s="17">
        <f>C4/36861</f>
        <v>0.0203654268739318</v>
      </c>
    </row>
    <row r="5" spans="1:4" s="1" customFormat="1" ht="34.5" customHeight="1">
      <c r="A5" s="10" t="s">
        <v>23</v>
      </c>
      <c r="B5" s="7" t="s">
        <v>46</v>
      </c>
      <c r="C5" s="7">
        <v>1279.08</v>
      </c>
      <c r="D5" s="17">
        <f aca="true" t="shared" si="0" ref="D5:D24">C5/36861</f>
        <v>0.03470008952551477</v>
      </c>
    </row>
    <row r="6" spans="1:4" s="1" customFormat="1" ht="33" customHeight="1">
      <c r="A6" s="10" t="s">
        <v>24</v>
      </c>
      <c r="B6" s="7" t="s">
        <v>46</v>
      </c>
      <c r="C6" s="7">
        <v>260.01</v>
      </c>
      <c r="D6" s="17">
        <f t="shared" si="0"/>
        <v>0.007053796695694637</v>
      </c>
    </row>
    <row r="7" spans="1:4" s="1" customFormat="1" ht="36" customHeight="1">
      <c r="A7" s="10" t="s">
        <v>25</v>
      </c>
      <c r="B7" s="7" t="s">
        <v>46</v>
      </c>
      <c r="C7" s="7">
        <v>2100.79</v>
      </c>
      <c r="D7" s="17">
        <f t="shared" si="0"/>
        <v>0.05699221399310925</v>
      </c>
    </row>
    <row r="8" spans="1:4" s="1" customFormat="1" ht="22.5" customHeight="1">
      <c r="A8" s="10" t="s">
        <v>26</v>
      </c>
      <c r="B8" s="7" t="s">
        <v>46</v>
      </c>
      <c r="C8" s="7">
        <v>5424.95</v>
      </c>
      <c r="D8" s="17">
        <f t="shared" si="0"/>
        <v>0.14717316404872358</v>
      </c>
    </row>
    <row r="9" spans="1:4" s="1" customFormat="1" ht="22.5" customHeight="1">
      <c r="A9" s="10" t="s">
        <v>27</v>
      </c>
      <c r="B9" s="7" t="s">
        <v>78</v>
      </c>
      <c r="C9" s="7">
        <v>7543.33</v>
      </c>
      <c r="D9" s="17">
        <f t="shared" si="0"/>
        <v>0.20464257616450993</v>
      </c>
    </row>
    <row r="10" spans="1:4" s="1" customFormat="1" ht="22.5" customHeight="1">
      <c r="A10" s="10" t="s">
        <v>28</v>
      </c>
      <c r="B10" s="7" t="s">
        <v>47</v>
      </c>
      <c r="C10" s="7">
        <v>3352.31</v>
      </c>
      <c r="D10" s="17">
        <f t="shared" si="0"/>
        <v>0.09094462982556088</v>
      </c>
    </row>
    <row r="11" spans="1:4" s="1" customFormat="1" ht="22.5" customHeight="1">
      <c r="A11" s="10" t="s">
        <v>29</v>
      </c>
      <c r="B11" s="7" t="s">
        <v>47</v>
      </c>
      <c r="C11" s="7">
        <f>442.98+1993.41</f>
        <v>2436.3900000000003</v>
      </c>
      <c r="D11" s="17">
        <f t="shared" si="0"/>
        <v>0.06609668755595345</v>
      </c>
    </row>
    <row r="12" spans="1:4" s="1" customFormat="1" ht="22.5" customHeight="1">
      <c r="A12" s="10" t="s">
        <v>30</v>
      </c>
      <c r="B12" s="7" t="s">
        <v>31</v>
      </c>
      <c r="C12" s="7">
        <v>78626.77</v>
      </c>
      <c r="D12" s="17">
        <f t="shared" si="0"/>
        <v>2.133061230026315</v>
      </c>
    </row>
    <row r="13" spans="1:4" s="1" customFormat="1" ht="22.5" customHeight="1">
      <c r="A13" s="10" t="s">
        <v>32</v>
      </c>
      <c r="B13" s="7" t="s">
        <v>73</v>
      </c>
      <c r="C13" s="7">
        <v>26340</v>
      </c>
      <c r="D13" s="17">
        <f t="shared" si="0"/>
        <v>0.7145763815414666</v>
      </c>
    </row>
    <row r="14" spans="1:4" s="1" customFormat="1" ht="22.5" customHeight="1">
      <c r="A14" s="10" t="s">
        <v>33</v>
      </c>
      <c r="B14" s="7" t="s">
        <v>31</v>
      </c>
      <c r="C14" s="7">
        <v>1525.68</v>
      </c>
      <c r="D14" s="17">
        <f t="shared" si="0"/>
        <v>0.04139008708390982</v>
      </c>
    </row>
    <row r="15" spans="1:4" s="1" customFormat="1" ht="22.5" customHeight="1">
      <c r="A15" s="10" t="s">
        <v>34</v>
      </c>
      <c r="B15" s="7" t="s">
        <v>31</v>
      </c>
      <c r="C15" s="7">
        <v>2499.25</v>
      </c>
      <c r="D15" s="17">
        <f t="shared" si="0"/>
        <v>0.06780201296763518</v>
      </c>
    </row>
    <row r="16" spans="1:4" s="1" customFormat="1" ht="22.5" customHeight="1">
      <c r="A16" s="10" t="s">
        <v>35</v>
      </c>
      <c r="B16" s="7" t="s">
        <v>31</v>
      </c>
      <c r="C16" s="7">
        <v>2482.32</v>
      </c>
      <c r="D16" s="17">
        <f t="shared" si="0"/>
        <v>0.06734271994791244</v>
      </c>
    </row>
    <row r="17" spans="1:4" s="1" customFormat="1" ht="22.5" customHeight="1">
      <c r="A17" s="10" t="s">
        <v>36</v>
      </c>
      <c r="B17" s="7" t="s">
        <v>31</v>
      </c>
      <c r="C17" s="7">
        <v>1143.72</v>
      </c>
      <c r="D17" s="17">
        <f t="shared" si="0"/>
        <v>0.031027915683242452</v>
      </c>
    </row>
    <row r="18" spans="1:4" s="1" customFormat="1" ht="22.5" customHeight="1">
      <c r="A18" s="10" t="s">
        <v>37</v>
      </c>
      <c r="B18" s="7" t="s">
        <v>79</v>
      </c>
      <c r="C18" s="7">
        <v>25740</v>
      </c>
      <c r="D18" s="17">
        <f t="shared" si="0"/>
        <v>0.6982990152193375</v>
      </c>
    </row>
    <row r="19" spans="1:4" s="1" customFormat="1" ht="22.5" customHeight="1">
      <c r="A19" s="10" t="s">
        <v>38</v>
      </c>
      <c r="B19" s="7" t="s">
        <v>80</v>
      </c>
      <c r="C19" s="7">
        <v>57590</v>
      </c>
      <c r="D19" s="17">
        <f t="shared" si="0"/>
        <v>1.5623558774856894</v>
      </c>
    </row>
    <row r="20" spans="1:4" s="1" customFormat="1" ht="22.5" customHeight="1">
      <c r="A20" s="10" t="s">
        <v>39</v>
      </c>
      <c r="B20" s="7" t="s">
        <v>40</v>
      </c>
      <c r="C20" s="7">
        <v>26235</v>
      </c>
      <c r="D20" s="17">
        <f t="shared" si="0"/>
        <v>0.711727842435094</v>
      </c>
    </row>
    <row r="21" spans="1:4" s="1" customFormat="1" ht="22.5" customHeight="1">
      <c r="A21" s="10" t="s">
        <v>41</v>
      </c>
      <c r="B21" s="7" t="s">
        <v>81</v>
      </c>
      <c r="C21" s="7">
        <v>3790.94</v>
      </c>
      <c r="D21" s="17">
        <f t="shared" si="0"/>
        <v>0.10284419847535335</v>
      </c>
    </row>
    <row r="22" spans="1:4" s="1" customFormat="1" ht="22.5" customHeight="1">
      <c r="A22" s="10" t="s">
        <v>83</v>
      </c>
      <c r="B22" s="7" t="s">
        <v>81</v>
      </c>
      <c r="C22" s="7">
        <v>1579.89</v>
      </c>
      <c r="D22" s="17">
        <f t="shared" si="0"/>
        <v>0.04286074713111419</v>
      </c>
    </row>
    <row r="23" spans="1:4" s="1" customFormat="1" ht="22.5" customHeight="1">
      <c r="A23" s="10" t="s">
        <v>42</v>
      </c>
      <c r="B23" s="7" t="s">
        <v>43</v>
      </c>
      <c r="C23" s="7">
        <v>10596.38</v>
      </c>
      <c r="D23" s="17">
        <f t="shared" si="0"/>
        <v>0.28746859824747023</v>
      </c>
    </row>
    <row r="24" spans="1:4" s="1" customFormat="1" ht="22.5" customHeight="1" thickBot="1">
      <c r="A24" s="12" t="s">
        <v>44</v>
      </c>
      <c r="B24" s="13" t="s">
        <v>43</v>
      </c>
      <c r="C24" s="13">
        <v>7808.49</v>
      </c>
      <c r="D24" s="17">
        <f t="shared" si="0"/>
        <v>0.21183608692113615</v>
      </c>
    </row>
    <row r="25" spans="1:8" s="1" customFormat="1" ht="25.5" customHeight="1">
      <c r="A25" s="36" t="s">
        <v>68</v>
      </c>
      <c r="B25" s="36"/>
      <c r="C25" s="36"/>
      <c r="D25" s="67"/>
      <c r="E25" s="4"/>
      <c r="F25" s="4"/>
      <c r="G25" s="4"/>
      <c r="H25" s="4"/>
    </row>
  </sheetData>
  <sheetProtection/>
  <mergeCells count="2">
    <mergeCell ref="A1:D1"/>
    <mergeCell ref="A25:D25"/>
  </mergeCells>
  <printOptions/>
  <pageMargins left="0.75" right="0.75" top="0.51" bottom="0.55" header="0.51" footer="0.4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lyk</dc:creator>
  <cp:keywords/>
  <dc:description/>
  <cp:lastModifiedBy>User</cp:lastModifiedBy>
  <cp:lastPrinted>2004-02-26T05:36:59Z</cp:lastPrinted>
  <dcterms:created xsi:type="dcterms:W3CDTF">2004-02-18T05:46:33Z</dcterms:created>
  <dcterms:modified xsi:type="dcterms:W3CDTF">2017-06-28T02:25:14Z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