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5480" windowHeight="8895" activeTab="0"/>
  </bookViews>
  <sheets>
    <sheet name="表一" sheetId="1" r:id="rId1"/>
    <sheet name="表二" sheetId="2" r:id="rId2"/>
  </sheets>
  <definedNames/>
  <calcPr fullCalcOnLoad="1"/>
</workbook>
</file>

<file path=xl/sharedStrings.xml><?xml version="1.0" encoding="utf-8"?>
<sst xmlns="http://schemas.openxmlformats.org/spreadsheetml/2006/main" count="99" uniqueCount="85">
  <si>
    <t>工程名称</t>
  </si>
  <si>
    <t>建设地点</t>
  </si>
  <si>
    <t>造价类别</t>
  </si>
  <si>
    <t>项    目</t>
  </si>
  <si>
    <t>造价(元)</t>
  </si>
  <si>
    <t>占总造价比例（%）</t>
  </si>
  <si>
    <t>表二：工程造价指标</t>
  </si>
  <si>
    <t>总造价</t>
  </si>
  <si>
    <t>其</t>
  </si>
  <si>
    <t>中</t>
  </si>
  <si>
    <t xml:space="preserve">                                                                                                                                                            </t>
  </si>
  <si>
    <t>表三：人工和主要材料指标</t>
  </si>
  <si>
    <t>人工</t>
  </si>
  <si>
    <t>工日</t>
  </si>
  <si>
    <t>项目</t>
  </si>
  <si>
    <t>单位</t>
  </si>
  <si>
    <t>耗用量</t>
  </si>
  <si>
    <t>钢筋</t>
  </si>
  <si>
    <t>kg</t>
  </si>
  <si>
    <t>其他钢材</t>
  </si>
  <si>
    <t>水泥</t>
  </si>
  <si>
    <t>商品混凝土</t>
  </si>
  <si>
    <t>砂</t>
  </si>
  <si>
    <t>碎石</t>
  </si>
  <si>
    <t>表一：工程概况</t>
  </si>
  <si>
    <t>编制日期</t>
  </si>
  <si>
    <t>结构类型</t>
  </si>
  <si>
    <t>工程类别</t>
  </si>
  <si>
    <t>工</t>
  </si>
  <si>
    <t>程</t>
  </si>
  <si>
    <t>其他水利三类</t>
  </si>
  <si>
    <t>堤防工程</t>
  </si>
  <si>
    <t>堤防长度</t>
  </si>
  <si>
    <t>其中闸室个数</t>
  </si>
  <si>
    <t>1座</t>
  </si>
  <si>
    <t>防洪标准</t>
  </si>
  <si>
    <t>百年一遇</t>
  </si>
  <si>
    <t>构筑物功能：防洪排涝</t>
  </si>
  <si>
    <t>堤</t>
  </si>
  <si>
    <t>水</t>
  </si>
  <si>
    <t>闸</t>
  </si>
  <si>
    <t>土石方：反铲挖掘机挖三类土、堤防土方回填、挡墙后塘渣回填、抛石填筑；</t>
  </si>
  <si>
    <t>防</t>
  </si>
  <si>
    <t>闸室部分：C15砼垫层、C30钢筋砼底板、C30钢筋砼墩墙、C30钢筋砼空箱；</t>
  </si>
  <si>
    <t>清污机桥部分：C15砼垫层、C30钢筋砼底板、C30钢筋砼墩墙、C30钢筋砼桥板；</t>
  </si>
  <si>
    <t>翼墙：C15砼垫层、C30钢筋砼翼墙、铸造石栏杆；</t>
  </si>
  <si>
    <t>灌注桩：φ800C30钻孔灌注桩；</t>
  </si>
  <si>
    <t>堤防工程造价</t>
  </si>
  <si>
    <t>水闸工程造价</t>
  </si>
  <si>
    <t>每米造价(元/m）</t>
  </si>
  <si>
    <t>其他</t>
  </si>
  <si>
    <t>机电设备</t>
  </si>
  <si>
    <t>金属结构</t>
  </si>
  <si>
    <t>措施部分</t>
  </si>
  <si>
    <t>结构部分</t>
  </si>
  <si>
    <t>每米耗用量</t>
  </si>
  <si>
    <t>t</t>
  </si>
  <si>
    <t>沥青砼</t>
  </si>
  <si>
    <t>细料石</t>
  </si>
  <si>
    <t>块石</t>
  </si>
  <si>
    <t>塘渣</t>
  </si>
  <si>
    <t>花岗岩平石</t>
  </si>
  <si>
    <t>m</t>
  </si>
  <si>
    <t>本工程造价分析表由宁波三港金穗工程造价咨询有限公司提供，胡树杰编制，仅供参考。</t>
  </si>
  <si>
    <t>招标控制价</t>
  </si>
  <si>
    <t>主</t>
  </si>
  <si>
    <t>要</t>
  </si>
  <si>
    <t>特</t>
  </si>
  <si>
    <t>征</t>
  </si>
  <si>
    <t>堤防上道路：沥青砼路面、水泥含量5%碎石稳定层、石渣垫层；</t>
  </si>
  <si>
    <t>挡  墙：C30钢筋砼预制桩250×250，L=6m，碎石垫层、C15砼垫层、C25钢筋砼基础、C20砼灌砌石</t>
  </si>
  <si>
    <t xml:space="preserve">        挡墙、料石镶面、C20砼压顶；</t>
  </si>
  <si>
    <t>渡  口：C30钢筋砼预制桩250×250、L=6m，碎石垫层、C15砼垫层、C25钢筋砼基础、C20砼灌砌</t>
  </si>
  <si>
    <t xml:space="preserve">       石挡墙、料石镶面、C20砼压顶，20厚1:2水泥砂浆抹面、C15砼垫层、3:7灰土；</t>
  </si>
  <si>
    <t>斗门管涵：C30钢筋砼预制桩250×250，L=6m、矩形90度三通砖砌雨水井、干砌石护底、碎石垫层、</t>
  </si>
  <si>
    <t xml:space="preserve">         中粗砂垫层、D1000钢筋砼预制管；</t>
  </si>
  <si>
    <t>泵站部分：C15砼垫层、C30钢筋砼底板、C30钢筋砼墩墙、C30钢筋砼空箱、C30钢筋砼胸墙；</t>
  </si>
  <si>
    <r>
      <t>护坦部分：C15砼垫层、C30钢筋砼底板、干砌块石护坦、300g/m2无纺土工布、</t>
    </r>
    <r>
      <rPr>
        <sz val="9"/>
        <rFont val="宋体"/>
        <family val="0"/>
      </rPr>
      <t>抛石防冲、</t>
    </r>
    <r>
      <rPr>
        <sz val="9"/>
        <rFont val="宋体"/>
        <family val="0"/>
      </rPr>
      <t>C30</t>
    </r>
    <r>
      <rPr>
        <sz val="9"/>
        <rFont val="宋体"/>
        <family val="0"/>
      </rPr>
      <t>砼地梁；</t>
    </r>
  </si>
  <si>
    <t>说明：表中每米造价=相应项目造价÷总长。</t>
  </si>
  <si>
    <r>
      <t>4161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m</t>
    </r>
  </si>
  <si>
    <r>
      <t>m</t>
    </r>
    <r>
      <rPr>
        <vertAlign val="superscript"/>
        <sz val="9"/>
        <rFont val="宋体"/>
        <family val="0"/>
      </rPr>
      <t>3</t>
    </r>
  </si>
  <si>
    <t>说明：表中每米耗用量=相应工料耗用量÷总长。</t>
  </si>
  <si>
    <t>宁波市某堤防维修加固工程水工部分工程造价分析表</t>
  </si>
  <si>
    <t>某堤防维修加固工程</t>
  </si>
  <si>
    <t>宁波市江北区</t>
  </si>
</sst>
</file>

<file path=xl/styles.xml><?xml version="1.0" encoding="utf-8"?>
<styleSheet xmlns="http://schemas.openxmlformats.org/spreadsheetml/2006/main">
  <numFmts count="5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.00000000_ 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_);\(0.0\)"/>
    <numFmt numFmtId="186" formatCode="0.00_);\(0.00\)"/>
    <numFmt numFmtId="187" formatCode="0_);\(0\)"/>
    <numFmt numFmtId="188" formatCode="&quot;￥&quot;#,##0;\-&quot;￥&quot;#,##0"/>
    <numFmt numFmtId="189" formatCode="&quot;￥&quot;#,##0;[Red]\-&quot;￥&quot;#,##0"/>
    <numFmt numFmtId="190" formatCode="&quot;￥&quot;#,##0.00;\-&quot;￥&quot;#,##0.00"/>
    <numFmt numFmtId="191" formatCode="&quot;￥&quot;#,##0.00;[Red]\-&quot;￥&quot;#,##0.00"/>
    <numFmt numFmtId="192" formatCode="_-&quot;￥&quot;* #,##0_-;\-&quot;￥&quot;* #,##0_-;_-&quot;￥&quot;* &quot;-&quot;_-;_-@_-"/>
    <numFmt numFmtId="193" formatCode="_-* #,##0_-;\-* #,##0_-;_-* &quot;-&quot;_-;_-@_-"/>
    <numFmt numFmtId="194" formatCode="_-&quot;￥&quot;* #,##0.00_-;\-&quot;￥&quot;* #,##0.00_-;_-&quot;￥&quot;* &quot;-&quot;??_-;_-@_-"/>
    <numFmt numFmtId="195" formatCode="_-* #,##0.00_-;\-* #,##0.00_-;_-* &quot;-&quot;??_-;_-@_-"/>
    <numFmt numFmtId="196" formatCode="yyyy&quot;年&quot;m&quot;月&quot;d&quot;日&quot;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0_ "/>
    <numFmt numFmtId="202" formatCode="0_);[Red]\(0\)"/>
    <numFmt numFmtId="203" formatCode="yyyy\-m\-d"/>
    <numFmt numFmtId="204" formatCode="0.00_);[Red]\(0.00\)"/>
    <numFmt numFmtId="205" formatCode="yyyy&quot;年&quot;m&quot;月&quot;;@"/>
    <numFmt numFmtId="206" formatCode="mmm/yyyy"/>
    <numFmt numFmtId="207" formatCode="[$-804]yyyy&quot;年&quot;m&quot;月&quot;d&quot;日&quot;\ dddd"/>
    <numFmt numFmtId="208" formatCode="m&quot;月&quot;d&quot;日&quot;;@"/>
    <numFmt numFmtId="209" formatCode="000000"/>
    <numFmt numFmtId="210" formatCode="yy/m/d"/>
    <numFmt numFmtId="211" formatCode="#,##0.0000_ "/>
    <numFmt numFmtId="212" formatCode="#,##0.0000_);[Red]\(#,##0.0000\)"/>
    <numFmt numFmtId="213" formatCode="#,##0.00;[Red]#,##0.00"/>
    <numFmt numFmtId="214" formatCode="#,##0.00_ ;[Red]\-#,##0.00\ "/>
    <numFmt numFmtId="215" formatCode="0.0000_);[Red]\(0.0000\)"/>
    <numFmt numFmtId="216" formatCode="#,##0.0000000000_ "/>
    <numFmt numFmtId="217" formatCode="yyyy/m/d;@"/>
    <numFmt numFmtId="218" formatCode="0.000_);[Red]\(0.000\)"/>
    <numFmt numFmtId="219" formatCode="&quot;￥&quot;#,##0.0000_);[Red]\(&quot;￥&quot;#,##0.0000\)"/>
  </numFmts>
  <fonts count="2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vertAlign val="superscript"/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57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78" fontId="1" fillId="0" borderId="24" xfId="0" applyNumberFormat="1" applyFont="1" applyBorder="1" applyAlignment="1">
      <alignment horizontal="center" vertical="center"/>
    </xf>
    <xf numFmtId="178" fontId="1" fillId="0" borderId="23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77" fontId="1" fillId="0" borderId="23" xfId="0" applyNumberFormat="1" applyFont="1" applyFill="1" applyBorder="1" applyAlignment="1">
      <alignment horizontal="center" vertical="center"/>
    </xf>
    <xf numFmtId="178" fontId="1" fillId="0" borderId="2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178" fontId="1" fillId="0" borderId="35" xfId="0" applyNumberFormat="1" applyFont="1" applyBorder="1" applyAlignment="1">
      <alignment horizontal="center" vertical="center" wrapText="1"/>
    </xf>
    <xf numFmtId="178" fontId="1" fillId="0" borderId="36" xfId="0" applyNumberFormat="1" applyFont="1" applyBorder="1" applyAlignment="1">
      <alignment horizontal="center" vertical="center" wrapText="1"/>
    </xf>
    <xf numFmtId="177" fontId="1" fillId="0" borderId="35" xfId="0" applyNumberFormat="1" applyFont="1" applyBorder="1" applyAlignment="1">
      <alignment horizontal="center" vertical="center" wrapText="1"/>
    </xf>
    <xf numFmtId="177" fontId="1" fillId="0" borderId="36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H4" sqref="H4"/>
    </sheetView>
  </sheetViews>
  <sheetFormatPr defaultColWidth="9.00390625" defaultRowHeight="27" customHeight="1"/>
  <cols>
    <col min="1" max="1" width="4.50390625" style="1" customWidth="1"/>
    <col min="2" max="2" width="4.875" style="1" customWidth="1"/>
    <col min="3" max="3" width="10.625" style="1" customWidth="1"/>
    <col min="4" max="4" width="7.875" style="1" customWidth="1"/>
    <col min="5" max="5" width="12.00390625" style="1" customWidth="1"/>
    <col min="6" max="6" width="12.50390625" style="1" customWidth="1"/>
    <col min="7" max="7" width="11.50390625" style="1" customWidth="1"/>
    <col min="8" max="8" width="14.375" style="1" customWidth="1"/>
    <col min="9" max="16384" width="9.00390625" style="1" customWidth="1"/>
  </cols>
  <sheetData>
    <row r="1" spans="1:8" ht="60" customHeight="1">
      <c r="A1" s="53" t="s">
        <v>82</v>
      </c>
      <c r="B1" s="54"/>
      <c r="C1" s="54"/>
      <c r="D1" s="54"/>
      <c r="E1" s="54"/>
      <c r="F1" s="54"/>
      <c r="G1" s="54"/>
      <c r="H1" s="54"/>
    </row>
    <row r="2" spans="1:8" ht="18.75" customHeight="1">
      <c r="A2" s="50" t="s">
        <v>63</v>
      </c>
      <c r="B2" s="50"/>
      <c r="C2" s="50"/>
      <c r="D2" s="50"/>
      <c r="E2" s="50"/>
      <c r="F2" s="50"/>
      <c r="G2" s="50"/>
      <c r="H2" s="50"/>
    </row>
    <row r="3" spans="1:8" ht="27" customHeight="1" thickBot="1">
      <c r="A3" s="55" t="s">
        <v>24</v>
      </c>
      <c r="B3" s="55"/>
      <c r="C3" s="55"/>
      <c r="D3" s="55"/>
      <c r="E3" s="55"/>
      <c r="F3" s="55"/>
      <c r="G3" s="55"/>
      <c r="H3" s="55"/>
    </row>
    <row r="4" spans="1:8" ht="37.5" customHeight="1">
      <c r="A4" s="56" t="s">
        <v>0</v>
      </c>
      <c r="B4" s="57"/>
      <c r="C4" s="42" t="s">
        <v>83</v>
      </c>
      <c r="D4" s="63"/>
      <c r="E4" s="13" t="s">
        <v>1</v>
      </c>
      <c r="F4" s="13" t="s">
        <v>84</v>
      </c>
      <c r="G4" s="13" t="s">
        <v>2</v>
      </c>
      <c r="H4" s="14" t="s">
        <v>64</v>
      </c>
    </row>
    <row r="5" spans="1:8" ht="30.75" customHeight="1">
      <c r="A5" s="58" t="s">
        <v>32</v>
      </c>
      <c r="B5" s="59"/>
      <c r="C5" s="64" t="s">
        <v>79</v>
      </c>
      <c r="D5" s="65"/>
      <c r="E5" s="4" t="s">
        <v>33</v>
      </c>
      <c r="F5" s="4" t="s">
        <v>34</v>
      </c>
      <c r="G5" s="4" t="s">
        <v>27</v>
      </c>
      <c r="H5" s="15" t="s">
        <v>30</v>
      </c>
    </row>
    <row r="6" spans="1:8" ht="30.75" customHeight="1">
      <c r="A6" s="68" t="s">
        <v>26</v>
      </c>
      <c r="B6" s="69"/>
      <c r="C6" s="66" t="s">
        <v>31</v>
      </c>
      <c r="D6" s="67"/>
      <c r="E6" s="4" t="s">
        <v>35</v>
      </c>
      <c r="F6" s="4" t="s">
        <v>36</v>
      </c>
      <c r="G6" s="4" t="s">
        <v>25</v>
      </c>
      <c r="H6" s="16">
        <v>41988</v>
      </c>
    </row>
    <row r="7" spans="1:8" ht="22.5" customHeight="1">
      <c r="A7" s="17"/>
      <c r="B7" s="5"/>
      <c r="C7" s="61" t="s">
        <v>37</v>
      </c>
      <c r="D7" s="61"/>
      <c r="E7" s="61"/>
      <c r="F7" s="61"/>
      <c r="G7" s="61"/>
      <c r="H7" s="62"/>
    </row>
    <row r="8" spans="1:8" ht="17.25" customHeight="1">
      <c r="A8" s="18"/>
      <c r="B8" s="12"/>
      <c r="C8" s="45" t="s">
        <v>41</v>
      </c>
      <c r="D8" s="45"/>
      <c r="E8" s="45"/>
      <c r="F8" s="45"/>
      <c r="G8" s="45"/>
      <c r="H8" s="46"/>
    </row>
    <row r="9" spans="1:8" ht="17.25" customHeight="1">
      <c r="A9" s="18"/>
      <c r="B9" s="6" t="s">
        <v>38</v>
      </c>
      <c r="C9" s="60" t="s">
        <v>70</v>
      </c>
      <c r="D9" s="45"/>
      <c r="E9" s="45"/>
      <c r="F9" s="45"/>
      <c r="G9" s="45"/>
      <c r="H9" s="46"/>
    </row>
    <row r="10" spans="1:8" ht="17.25" customHeight="1">
      <c r="A10" s="18"/>
      <c r="B10" s="6" t="s">
        <v>42</v>
      </c>
      <c r="C10" s="47" t="s">
        <v>71</v>
      </c>
      <c r="D10" s="48"/>
      <c r="E10" s="48"/>
      <c r="F10" s="48"/>
      <c r="G10" s="48"/>
      <c r="H10" s="49"/>
    </row>
    <row r="11" spans="1:8" ht="17.25" customHeight="1">
      <c r="A11" s="18" t="s">
        <v>28</v>
      </c>
      <c r="B11" s="6" t="s">
        <v>28</v>
      </c>
      <c r="C11" s="60" t="s">
        <v>69</v>
      </c>
      <c r="D11" s="45"/>
      <c r="E11" s="45"/>
      <c r="F11" s="45"/>
      <c r="G11" s="45"/>
      <c r="H11" s="46"/>
    </row>
    <row r="12" spans="1:8" ht="17.25" customHeight="1">
      <c r="A12" s="18"/>
      <c r="B12" s="6" t="s">
        <v>29</v>
      </c>
      <c r="C12" s="47" t="s">
        <v>72</v>
      </c>
      <c r="D12" s="48"/>
      <c r="E12" s="48"/>
      <c r="F12" s="48"/>
      <c r="G12" s="48"/>
      <c r="H12" s="49"/>
    </row>
    <row r="13" spans="1:8" ht="17.25" customHeight="1">
      <c r="A13" s="18" t="s">
        <v>29</v>
      </c>
      <c r="B13" s="6"/>
      <c r="C13" s="47" t="s">
        <v>73</v>
      </c>
      <c r="D13" s="48"/>
      <c r="E13" s="48"/>
      <c r="F13" s="48"/>
      <c r="G13" s="48"/>
      <c r="H13" s="49"/>
    </row>
    <row r="14" spans="1:8" ht="17.25" customHeight="1">
      <c r="A14" s="19" t="s">
        <v>65</v>
      </c>
      <c r="B14" s="6"/>
      <c r="C14" s="47" t="s">
        <v>74</v>
      </c>
      <c r="D14" s="48"/>
      <c r="E14" s="48"/>
      <c r="F14" s="48"/>
      <c r="G14" s="48"/>
      <c r="H14" s="49"/>
    </row>
    <row r="15" spans="1:8" ht="17.25" customHeight="1">
      <c r="A15" s="18"/>
      <c r="B15" s="6"/>
      <c r="C15" s="47" t="s">
        <v>75</v>
      </c>
      <c r="D15" s="48"/>
      <c r="E15" s="48"/>
      <c r="F15" s="48"/>
      <c r="G15" s="48"/>
      <c r="H15" s="49"/>
    </row>
    <row r="16" spans="1:10" ht="17.25" customHeight="1">
      <c r="A16" s="18" t="s">
        <v>66</v>
      </c>
      <c r="B16" s="22"/>
      <c r="C16" s="51"/>
      <c r="D16" s="51"/>
      <c r="E16" s="51"/>
      <c r="F16" s="51"/>
      <c r="G16" s="51"/>
      <c r="H16" s="52"/>
      <c r="J16" s="3" t="s">
        <v>10</v>
      </c>
    </row>
    <row r="17" spans="1:8" ht="17.25" customHeight="1">
      <c r="A17" s="18" t="s">
        <v>67</v>
      </c>
      <c r="B17" s="6" t="s">
        <v>39</v>
      </c>
      <c r="C17" s="60" t="s">
        <v>76</v>
      </c>
      <c r="D17" s="45"/>
      <c r="E17" s="45"/>
      <c r="F17" s="45"/>
      <c r="G17" s="45"/>
      <c r="H17" s="46"/>
    </row>
    <row r="18" spans="1:8" ht="17.25" customHeight="1">
      <c r="A18" s="18" t="s">
        <v>68</v>
      </c>
      <c r="B18" s="6" t="s">
        <v>40</v>
      </c>
      <c r="C18" s="45" t="s">
        <v>43</v>
      </c>
      <c r="D18" s="45"/>
      <c r="E18" s="45"/>
      <c r="F18" s="45"/>
      <c r="G18" s="45"/>
      <c r="H18" s="46"/>
    </row>
    <row r="19" spans="1:8" ht="17.25" customHeight="1">
      <c r="A19" s="18"/>
      <c r="B19" s="6" t="s">
        <v>28</v>
      </c>
      <c r="C19" s="45" t="s">
        <v>44</v>
      </c>
      <c r="D19" s="45"/>
      <c r="E19" s="45"/>
      <c r="F19" s="45"/>
      <c r="G19" s="45"/>
      <c r="H19" s="46"/>
    </row>
    <row r="20" spans="1:8" ht="17.25" customHeight="1">
      <c r="A20" s="18"/>
      <c r="B20" s="6" t="s">
        <v>29</v>
      </c>
      <c r="C20" s="60" t="s">
        <v>77</v>
      </c>
      <c r="D20" s="45"/>
      <c r="E20" s="45"/>
      <c r="F20" s="45"/>
      <c r="G20" s="45"/>
      <c r="H20" s="46"/>
    </row>
    <row r="21" spans="1:8" ht="17.25" customHeight="1">
      <c r="A21" s="18"/>
      <c r="B21" s="6"/>
      <c r="C21" s="45" t="s">
        <v>45</v>
      </c>
      <c r="D21" s="45"/>
      <c r="E21" s="45"/>
      <c r="F21" s="45"/>
      <c r="G21" s="45"/>
      <c r="H21" s="46"/>
    </row>
    <row r="22" spans="1:8" ht="17.25" customHeight="1" thickBot="1">
      <c r="A22" s="20"/>
      <c r="B22" s="21"/>
      <c r="C22" s="43" t="s">
        <v>46</v>
      </c>
      <c r="D22" s="43"/>
      <c r="E22" s="43"/>
      <c r="F22" s="43"/>
      <c r="G22" s="43"/>
      <c r="H22" s="44"/>
    </row>
  </sheetData>
  <sheetProtection/>
  <mergeCells count="25">
    <mergeCell ref="A1:H1"/>
    <mergeCell ref="A3:H3"/>
    <mergeCell ref="A4:B4"/>
    <mergeCell ref="A5:B5"/>
    <mergeCell ref="C4:D4"/>
    <mergeCell ref="C5:D5"/>
    <mergeCell ref="A2:H2"/>
    <mergeCell ref="C16:H16"/>
    <mergeCell ref="C15:H15"/>
    <mergeCell ref="C8:H8"/>
    <mergeCell ref="C10:H10"/>
    <mergeCell ref="C11:H11"/>
    <mergeCell ref="C7:H7"/>
    <mergeCell ref="C9:H9"/>
    <mergeCell ref="C6:D6"/>
    <mergeCell ref="A6:B6"/>
    <mergeCell ref="C22:H22"/>
    <mergeCell ref="C19:H19"/>
    <mergeCell ref="C18:H18"/>
    <mergeCell ref="C12:H12"/>
    <mergeCell ref="C13:H13"/>
    <mergeCell ref="C21:H21"/>
    <mergeCell ref="C14:H14"/>
    <mergeCell ref="C17:H17"/>
    <mergeCell ref="C20:H20"/>
  </mergeCells>
  <printOptions/>
  <pageMargins left="0.43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F14" sqref="F14"/>
    </sheetView>
  </sheetViews>
  <sheetFormatPr defaultColWidth="12.75390625" defaultRowHeight="27.75" customHeight="1"/>
  <cols>
    <col min="1" max="1" width="5.375" style="2" customWidth="1"/>
    <col min="2" max="2" width="18.50390625" style="2" customWidth="1"/>
    <col min="3" max="3" width="17.00390625" style="2" customWidth="1"/>
    <col min="4" max="4" width="17.375" style="2" customWidth="1"/>
    <col min="5" max="5" width="16.625" style="2" customWidth="1"/>
    <col min="6" max="16384" width="12.75390625" style="2" customWidth="1"/>
  </cols>
  <sheetData>
    <row r="1" spans="1:5" ht="27.75" customHeight="1" thickBot="1">
      <c r="A1" s="72" t="s">
        <v>6</v>
      </c>
      <c r="B1" s="72"/>
      <c r="C1" s="72"/>
      <c r="D1" s="72"/>
      <c r="E1" s="72"/>
    </row>
    <row r="2" spans="1:5" ht="24" customHeight="1">
      <c r="A2" s="70" t="s">
        <v>3</v>
      </c>
      <c r="B2" s="71"/>
      <c r="C2" s="23" t="s">
        <v>4</v>
      </c>
      <c r="D2" s="23" t="s">
        <v>49</v>
      </c>
      <c r="E2" s="24" t="s">
        <v>5</v>
      </c>
    </row>
    <row r="3" spans="1:5" ht="24" customHeight="1">
      <c r="A3" s="73" t="s">
        <v>7</v>
      </c>
      <c r="B3" s="74"/>
      <c r="C3" s="10">
        <f>C4+C7+C11</f>
        <v>69286169</v>
      </c>
      <c r="D3" s="11">
        <f aca="true" t="shared" si="0" ref="D3:D11">C3/4161</f>
        <v>16651.32636385484</v>
      </c>
      <c r="E3" s="30">
        <f>E4+E7+E11</f>
        <v>100.00000000000001</v>
      </c>
    </row>
    <row r="4" spans="1:6" ht="24" customHeight="1">
      <c r="A4" s="73" t="s">
        <v>47</v>
      </c>
      <c r="B4" s="74"/>
      <c r="C4" s="10">
        <f>SUM(C5:C6)</f>
        <v>46681741</v>
      </c>
      <c r="D4" s="11">
        <f t="shared" si="0"/>
        <v>11218.875510694545</v>
      </c>
      <c r="E4" s="26">
        <f>C4/C3%</f>
        <v>67.37526648356038</v>
      </c>
      <c r="F4" s="7"/>
    </row>
    <row r="5" spans="1:5" ht="24" customHeight="1">
      <c r="A5" s="25" t="s">
        <v>8</v>
      </c>
      <c r="B5" s="10" t="s">
        <v>54</v>
      </c>
      <c r="C5" s="10">
        <v>41840642</v>
      </c>
      <c r="D5" s="11">
        <f t="shared" si="0"/>
        <v>10055.429464071136</v>
      </c>
      <c r="E5" s="26">
        <f>C5/C3%</f>
        <v>60.388159143277214</v>
      </c>
    </row>
    <row r="6" spans="1:5" ht="24" customHeight="1">
      <c r="A6" s="25" t="s">
        <v>9</v>
      </c>
      <c r="B6" s="10" t="s">
        <v>53</v>
      </c>
      <c r="C6" s="10">
        <v>4841099</v>
      </c>
      <c r="D6" s="11">
        <f t="shared" si="0"/>
        <v>1163.446046623408</v>
      </c>
      <c r="E6" s="26">
        <f>C6/C3%</f>
        <v>6.987107340283167</v>
      </c>
    </row>
    <row r="7" spans="1:6" ht="24" customHeight="1">
      <c r="A7" s="73" t="s">
        <v>48</v>
      </c>
      <c r="B7" s="74"/>
      <c r="C7" s="10">
        <f>SUM(C8:C10)</f>
        <v>20911049</v>
      </c>
      <c r="D7" s="11">
        <f t="shared" si="0"/>
        <v>5025.4864215332855</v>
      </c>
      <c r="E7" s="26">
        <f>C7/C3%</f>
        <v>30.180697391423102</v>
      </c>
      <c r="F7" s="7"/>
    </row>
    <row r="8" spans="1:5" ht="24" customHeight="1">
      <c r="A8" s="25" t="s">
        <v>8</v>
      </c>
      <c r="B8" s="10" t="s">
        <v>54</v>
      </c>
      <c r="C8" s="10">
        <v>20445501</v>
      </c>
      <c r="D8" s="11">
        <f t="shared" si="0"/>
        <v>4913.602739726028</v>
      </c>
      <c r="E8" s="26">
        <f>C8/C3%</f>
        <v>29.508776852707793</v>
      </c>
    </row>
    <row r="9" spans="1:5" ht="24" customHeight="1">
      <c r="A9" s="73" t="s">
        <v>9</v>
      </c>
      <c r="B9" s="10" t="s">
        <v>51</v>
      </c>
      <c r="C9" s="10">
        <v>166000</v>
      </c>
      <c r="D9" s="11">
        <f t="shared" si="0"/>
        <v>39.89425618841624</v>
      </c>
      <c r="E9" s="26">
        <f>C9/C3%</f>
        <v>0.2395860564898602</v>
      </c>
    </row>
    <row r="10" spans="1:5" ht="24" customHeight="1">
      <c r="A10" s="73"/>
      <c r="B10" s="10" t="s">
        <v>52</v>
      </c>
      <c r="C10" s="10">
        <v>299548</v>
      </c>
      <c r="D10" s="11">
        <f t="shared" si="0"/>
        <v>71.98942561884162</v>
      </c>
      <c r="E10" s="26">
        <f>C10/C3%</f>
        <v>0.4323344822254497</v>
      </c>
    </row>
    <row r="11" spans="1:5" ht="24" customHeight="1" thickBot="1">
      <c r="A11" s="80" t="s">
        <v>50</v>
      </c>
      <c r="B11" s="81"/>
      <c r="C11" s="27">
        <v>1693379</v>
      </c>
      <c r="D11" s="29">
        <f t="shared" si="0"/>
        <v>406.96443162701274</v>
      </c>
      <c r="E11" s="28">
        <f>C11/C3%</f>
        <v>2.444036125016524</v>
      </c>
    </row>
    <row r="12" spans="1:5" ht="27.75" customHeight="1">
      <c r="A12" s="78" t="s">
        <v>78</v>
      </c>
      <c r="B12" s="79"/>
      <c r="C12" s="79"/>
      <c r="D12" s="79"/>
      <c r="E12" s="79"/>
    </row>
    <row r="14" spans="2:5" ht="21.75" customHeight="1" thickBot="1">
      <c r="B14" s="75" t="s">
        <v>11</v>
      </c>
      <c r="C14" s="75"/>
      <c r="D14" s="75"/>
      <c r="E14" s="75"/>
    </row>
    <row r="15" spans="2:5" ht="21" customHeight="1">
      <c r="B15" s="31" t="s">
        <v>14</v>
      </c>
      <c r="C15" s="32" t="s">
        <v>15</v>
      </c>
      <c r="D15" s="32" t="s">
        <v>16</v>
      </c>
      <c r="E15" s="33" t="s">
        <v>55</v>
      </c>
    </row>
    <row r="16" spans="2:5" ht="21" customHeight="1">
      <c r="B16" s="34" t="s">
        <v>12</v>
      </c>
      <c r="C16" s="8" t="s">
        <v>13</v>
      </c>
      <c r="D16" s="9">
        <v>167312</v>
      </c>
      <c r="E16" s="35">
        <f aca="true" t="shared" si="1" ref="E16:E27">D16/4161</f>
        <v>40.20956500841144</v>
      </c>
    </row>
    <row r="17" spans="2:5" ht="21" customHeight="1">
      <c r="B17" s="34" t="s">
        <v>17</v>
      </c>
      <c r="C17" s="8" t="s">
        <v>56</v>
      </c>
      <c r="D17" s="9">
        <v>2460</v>
      </c>
      <c r="E17" s="35">
        <f t="shared" si="1"/>
        <v>0.5912040374909877</v>
      </c>
    </row>
    <row r="18" spans="2:5" ht="21" customHeight="1">
      <c r="B18" s="34" t="s">
        <v>19</v>
      </c>
      <c r="C18" s="8" t="s">
        <v>18</v>
      </c>
      <c r="D18" s="9">
        <v>62510</v>
      </c>
      <c r="E18" s="35">
        <f t="shared" si="1"/>
        <v>15.02283105022831</v>
      </c>
    </row>
    <row r="19" spans="2:5" ht="21" customHeight="1">
      <c r="B19" s="34" t="s">
        <v>20</v>
      </c>
      <c r="C19" s="8" t="s">
        <v>18</v>
      </c>
      <c r="D19" s="9">
        <v>2463769</v>
      </c>
      <c r="E19" s="35">
        <f t="shared" si="1"/>
        <v>592.1098293679404</v>
      </c>
    </row>
    <row r="20" spans="2:5" ht="21" customHeight="1">
      <c r="B20" s="34" t="s">
        <v>21</v>
      </c>
      <c r="C20" s="41" t="s">
        <v>80</v>
      </c>
      <c r="D20" s="9">
        <v>31760</v>
      </c>
      <c r="E20" s="35">
        <f t="shared" si="1"/>
        <v>7.632780581590963</v>
      </c>
    </row>
    <row r="21" spans="2:5" ht="21" customHeight="1">
      <c r="B21" s="34" t="s">
        <v>57</v>
      </c>
      <c r="C21" s="41" t="s">
        <v>80</v>
      </c>
      <c r="D21" s="9">
        <v>1037</v>
      </c>
      <c r="E21" s="35">
        <f t="shared" si="1"/>
        <v>0.24921893775534726</v>
      </c>
    </row>
    <row r="22" spans="2:5" ht="21" customHeight="1">
      <c r="B22" s="34" t="s">
        <v>58</v>
      </c>
      <c r="C22" s="41" t="s">
        <v>80</v>
      </c>
      <c r="D22" s="9">
        <v>1128</v>
      </c>
      <c r="E22" s="35">
        <f t="shared" si="1"/>
        <v>0.27108868060562363</v>
      </c>
    </row>
    <row r="23" spans="2:5" ht="21" customHeight="1">
      <c r="B23" s="34" t="s">
        <v>22</v>
      </c>
      <c r="C23" s="41" t="s">
        <v>80</v>
      </c>
      <c r="D23" s="9">
        <v>207</v>
      </c>
      <c r="E23" s="35">
        <f t="shared" si="1"/>
        <v>0.04974765681326604</v>
      </c>
    </row>
    <row r="24" spans="2:5" ht="21" customHeight="1">
      <c r="B24" s="34" t="s">
        <v>23</v>
      </c>
      <c r="C24" s="41" t="s">
        <v>80</v>
      </c>
      <c r="D24" s="9">
        <v>8483</v>
      </c>
      <c r="E24" s="35">
        <f t="shared" si="1"/>
        <v>2.0386926219658736</v>
      </c>
    </row>
    <row r="25" spans="2:5" ht="21" customHeight="1">
      <c r="B25" s="36" t="s">
        <v>59</v>
      </c>
      <c r="C25" s="41" t="s">
        <v>80</v>
      </c>
      <c r="D25" s="9">
        <v>33618</v>
      </c>
      <c r="E25" s="35">
        <f t="shared" si="1"/>
        <v>8.079307858687816</v>
      </c>
    </row>
    <row r="26" spans="2:5" ht="21" customHeight="1">
      <c r="B26" s="34" t="s">
        <v>60</v>
      </c>
      <c r="C26" s="41" t="s">
        <v>80</v>
      </c>
      <c r="D26" s="9">
        <v>75928</v>
      </c>
      <c r="E26" s="35">
        <f t="shared" si="1"/>
        <v>18.247536649843788</v>
      </c>
    </row>
    <row r="27" spans="2:5" ht="21" customHeight="1" thickBot="1">
      <c r="B27" s="37" t="s">
        <v>61</v>
      </c>
      <c r="C27" s="38" t="s">
        <v>62</v>
      </c>
      <c r="D27" s="39">
        <v>8368</v>
      </c>
      <c r="E27" s="40">
        <f t="shared" si="1"/>
        <v>2.0110550348473923</v>
      </c>
    </row>
    <row r="28" spans="2:5" ht="27.75" customHeight="1">
      <c r="B28" s="76" t="s">
        <v>81</v>
      </c>
      <c r="C28" s="77"/>
      <c r="D28" s="77"/>
      <c r="E28" s="77"/>
    </row>
  </sheetData>
  <sheetProtection/>
  <mergeCells count="10">
    <mergeCell ref="B14:E14"/>
    <mergeCell ref="B28:E28"/>
    <mergeCell ref="A12:E12"/>
    <mergeCell ref="A7:B7"/>
    <mergeCell ref="A11:B11"/>
    <mergeCell ref="A9:A10"/>
    <mergeCell ref="A2:B2"/>
    <mergeCell ref="A1:E1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番茄花园</cp:lastModifiedBy>
  <cp:lastPrinted>2015-05-11T07:46:12Z</cp:lastPrinted>
  <dcterms:created xsi:type="dcterms:W3CDTF">2012-08-23T02:24:35Z</dcterms:created>
  <dcterms:modified xsi:type="dcterms:W3CDTF">2015-05-20T01:56:04Z</dcterms:modified>
  <cp:category/>
  <cp:version/>
  <cp:contentType/>
  <cp:contentStatus/>
</cp:coreProperties>
</file>