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265" firstSheet="1" activeTab="1"/>
  </bookViews>
  <sheets>
    <sheet name="MQOOO" sheetId="1" state="hidden" r:id="rId1"/>
    <sheet name="工程概况" sheetId="2" r:id="rId2"/>
    <sheet name="工程造价指标" sheetId="3" r:id="rId3"/>
    <sheet name="人工和主要材料指标" sheetId="4" r:id="rId4"/>
  </sheets>
  <definedNames/>
  <calcPr fullCalcOnLoad="1"/>
</workbook>
</file>

<file path=xl/sharedStrings.xml><?xml version="1.0" encoding="utf-8"?>
<sst xmlns="http://schemas.openxmlformats.org/spreadsheetml/2006/main" count="96" uniqueCount="78">
  <si>
    <t>建设地点</t>
  </si>
  <si>
    <t>单位</t>
  </si>
  <si>
    <t>工日</t>
  </si>
  <si>
    <t>t</t>
  </si>
  <si>
    <t>表三：人工和主要材料指标</t>
  </si>
  <si>
    <t xml:space="preserve"> 表一：工程概况</t>
  </si>
  <si>
    <t>造价（元）</t>
  </si>
  <si>
    <t>工程名称</t>
  </si>
  <si>
    <t>项   目</t>
  </si>
  <si>
    <t>占总造价比例（%）</t>
  </si>
  <si>
    <t>其中</t>
  </si>
  <si>
    <t>工程类别</t>
  </si>
  <si>
    <t>工     程     主     要     特     征</t>
  </si>
  <si>
    <t>排水管总长度</t>
  </si>
  <si>
    <t>排水工程二类</t>
  </si>
  <si>
    <t>每米造价（元/m）</t>
  </si>
  <si>
    <t>800*800砖砌污水检查井</t>
  </si>
  <si>
    <t>1200*1000带自控阀门的污水截流井</t>
  </si>
  <si>
    <t>带鸭嘴阀的污水截流井</t>
  </si>
  <si>
    <t>kg</t>
  </si>
  <si>
    <t>千块</t>
  </si>
  <si>
    <t>m</t>
  </si>
  <si>
    <t>套</t>
  </si>
  <si>
    <t xml:space="preserve">    说明：1、表中总造价项目每米造价=总造价÷排水管总长度，其中各类道排水管项目每米造价=相应排水管项目造价÷相应排水管长度，其他项目单位造价=相应项目造价÷相应项目工程量（座）。2、各类排水管项目造价包含土石方开挖、基础和回填部分等。</t>
  </si>
  <si>
    <t>单位造价</t>
  </si>
  <si>
    <t>14768元/座</t>
  </si>
  <si>
    <t>47409元/座</t>
  </si>
  <si>
    <t>21710元/座</t>
  </si>
  <si>
    <t>总体概述：本工程为某新塘河污水截流应急处理工程。</t>
  </si>
  <si>
    <t>慈溪市</t>
  </si>
  <si>
    <t>造价类别</t>
  </si>
  <si>
    <t>预算</t>
  </si>
  <si>
    <t>道路现状：破除22cm厚砼面板，总面积561.11㎡；</t>
  </si>
  <si>
    <t>检查井：17座800*800砖砌污水检查井砌筑，2座1200*1000带自控阀门的污水截流井砌筑，13座带鸭嘴阀的污水截流井砌筑；污水井井盖及井座均采用球墨铸铁防盗重型井盖座安装。</t>
  </si>
  <si>
    <r>
      <t>管材：牵引管施工，管材采用PE实壁管，强度等级PE100，公称压力1.0Mpa，环刚度12KN/M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，热熔接口，管径315mm；开挖施工，管材采用PE实壁管，强度等级PE100，公称压力1.0Mpa，环刚度12KN/M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，热熔接口，管径400mm、管径315mm、管径200mm，开挖管道，埋深小于1m的采用360°砼满包；</t>
    </r>
  </si>
  <si>
    <t>总  造  价</t>
  </si>
  <si>
    <t>表二：工程造价指标</t>
  </si>
  <si>
    <t>项   目</t>
  </si>
  <si>
    <t>耗用量</t>
  </si>
  <si>
    <t>每平米耗用量</t>
  </si>
  <si>
    <t>一类人工</t>
  </si>
  <si>
    <t>二类人工</t>
  </si>
  <si>
    <t>螺纹钢HPB400</t>
  </si>
  <si>
    <t>圆钢HPB300</t>
  </si>
  <si>
    <t>镀锌铁丝10#</t>
  </si>
  <si>
    <t>镀锌铁丝22#</t>
  </si>
  <si>
    <t>水泥42.5</t>
  </si>
  <si>
    <t>黄砂(净砂)综合</t>
  </si>
  <si>
    <t>黄砂(毛砂)综合</t>
  </si>
  <si>
    <t>碎石综合</t>
  </si>
  <si>
    <t>塘渣</t>
  </si>
  <si>
    <t>片石</t>
  </si>
  <si>
    <t>机制砖MU10240×115×53</t>
  </si>
  <si>
    <t>非泵送商品混凝土C25</t>
  </si>
  <si>
    <t>非泵送商品混凝土C30</t>
  </si>
  <si>
    <t>PE实壁管DN200(环钢度12)</t>
  </si>
  <si>
    <t>PE实壁管DN315(环钢度12)</t>
  </si>
  <si>
    <t>PE实壁管DN400(环钢度12)</t>
  </si>
  <si>
    <t>水</t>
  </si>
  <si>
    <t>木模板</t>
  </si>
  <si>
    <t>槽型钢板桩</t>
  </si>
  <si>
    <t>球墨铸铁防盗重型井盖座φ700</t>
  </si>
  <si>
    <r>
      <t>m</t>
    </r>
    <r>
      <rPr>
        <vertAlign val="superscript"/>
        <sz val="10"/>
        <rFont val="宋体"/>
        <family val="0"/>
      </rPr>
      <t>3</t>
    </r>
  </si>
  <si>
    <t xml:space="preserve">    说明：表中每米耗用量=相应工料耗用量÷排水管总长度。</t>
  </si>
  <si>
    <t>编（审）日期</t>
  </si>
  <si>
    <t>某污水截流应急处理工程</t>
  </si>
  <si>
    <t>1007m</t>
  </si>
  <si>
    <t>PE实壁管，强度等级PE100，公称压力1.0Mpa，环刚度12KN/m2，DN400mm：9.5m</t>
  </si>
  <si>
    <r>
      <t>PE实壁管，强度等级PE100，公称压力1.0Mpa，环刚度12KN/</t>
    </r>
    <r>
      <rPr>
        <sz val="10"/>
        <rFont val="宋体"/>
        <family val="0"/>
      </rPr>
      <t>m</t>
    </r>
    <r>
      <rPr>
        <sz val="10"/>
        <rFont val="宋体"/>
        <family val="0"/>
      </rPr>
      <t>2，DN315mm（满包）：42.5m</t>
    </r>
  </si>
  <si>
    <r>
      <t>PE实壁管，强度等级PE100，公称压力1.0Mpa，环刚度12KN/</t>
    </r>
    <r>
      <rPr>
        <sz val="10"/>
        <rFont val="宋体"/>
        <family val="0"/>
      </rPr>
      <t>m</t>
    </r>
    <r>
      <rPr>
        <sz val="10"/>
        <rFont val="宋体"/>
        <family val="0"/>
      </rPr>
      <t>2，DN315mm：67m</t>
    </r>
  </si>
  <si>
    <r>
      <t>PE实壁管，强度等级PE100，公称压力1.0Mpa，环刚度12KN/</t>
    </r>
    <r>
      <rPr>
        <sz val="10"/>
        <rFont val="宋体"/>
        <family val="0"/>
      </rPr>
      <t>m</t>
    </r>
    <r>
      <rPr>
        <sz val="10"/>
        <rFont val="宋体"/>
        <family val="0"/>
      </rPr>
      <t>2，DN200mm（满包）：17m</t>
    </r>
  </si>
  <si>
    <r>
      <t>PE实壁牵引管，强度等级PE100，公称压力1.0Mpa，环刚度12KN/</t>
    </r>
    <r>
      <rPr>
        <sz val="10"/>
        <rFont val="宋体"/>
        <family val="0"/>
      </rPr>
      <t>m</t>
    </r>
    <r>
      <rPr>
        <sz val="10"/>
        <rFont val="宋体"/>
        <family val="0"/>
      </rPr>
      <t>2，DN315mm：871m</t>
    </r>
  </si>
  <si>
    <r>
      <t xml:space="preserve">PE实壁管，环刚度12KN/m2 </t>
    </r>
    <r>
      <rPr>
        <sz val="10"/>
        <rFont val="宋体"/>
        <family val="0"/>
      </rPr>
      <t>DN400mm</t>
    </r>
  </si>
  <si>
    <r>
      <t xml:space="preserve">PE实壁管，环刚度12KN/m2 </t>
    </r>
    <r>
      <rPr>
        <sz val="10"/>
        <rFont val="宋体"/>
        <family val="0"/>
      </rPr>
      <t>DN315mm（满包）</t>
    </r>
  </si>
  <si>
    <r>
      <t xml:space="preserve">PE实壁管，环刚度12KN/m2 </t>
    </r>
    <r>
      <rPr>
        <sz val="10"/>
        <rFont val="宋体"/>
        <family val="0"/>
      </rPr>
      <t>DN315mm</t>
    </r>
  </si>
  <si>
    <r>
      <t xml:space="preserve">PE实壁管，环刚度12KN/m2 </t>
    </r>
    <r>
      <rPr>
        <sz val="10"/>
        <rFont val="宋体"/>
        <family val="0"/>
      </rPr>
      <t>DN200mm（满包）</t>
    </r>
  </si>
  <si>
    <r>
      <t>PE实壁牵引管，环刚度12KN/</t>
    </r>
    <r>
      <rPr>
        <sz val="10"/>
        <rFont val="宋体"/>
        <family val="0"/>
      </rPr>
      <t>m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DN315mm</t>
    </r>
  </si>
  <si>
    <t>宁波市市政排水工程造价分析表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</si>
</sst>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.000000_ "/>
    <numFmt numFmtId="189" formatCode="0.00000_ "/>
    <numFmt numFmtId="190" formatCode="0.0000_ "/>
    <numFmt numFmtId="191" formatCode="0.000_ "/>
    <numFmt numFmtId="192" formatCode="0;_簀"/>
    <numFmt numFmtId="193" formatCode="0;_ "/>
    <numFmt numFmtId="194" formatCode="0.0;_ "/>
    <numFmt numFmtId="195" formatCode="0.00;_ "/>
    <numFmt numFmtId="196" formatCode="0.0000000_ "/>
    <numFmt numFmtId="197" formatCode="0;_쐀"/>
    <numFmt numFmtId="198" formatCode="0;_吀"/>
    <numFmt numFmtId="199" formatCode="0.0_ 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_);[Red]\(0.000\)"/>
    <numFmt numFmtId="206" formatCode="0.0"/>
    <numFmt numFmtId="207" formatCode="0.000"/>
    <numFmt numFmtId="208" formatCode="_-* #,##0.00\ [$€-1]_-;\-* #,##0.00\ [$€-1]_-;_-* &quot;-&quot;??\ [$€-1]_-"/>
    <numFmt numFmtId="209" formatCode="[$-804]yyyy&quot;年&quot;m&quot;月&quot;d&quot;日&quot;\ dddd"/>
    <numFmt numFmtId="210" formatCode="0;_䐀"/>
    <numFmt numFmtId="211" formatCode="0;_퀀"/>
    <numFmt numFmtId="212" formatCode="yyyy&quot;年&quot;m&quot;月&quot;;@"/>
  </numFmts>
  <fonts count="49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vertAlign val="superscript"/>
      <sz val="10"/>
      <color indexed="8"/>
      <name val="宋体"/>
      <family val="0"/>
    </font>
    <font>
      <vertAlign val="superscript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7" fillId="0" borderId="10" xfId="40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87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11" fontId="12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11" fontId="12" fillId="33" borderId="10" xfId="0" applyNumberFormat="1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187" fontId="7" fillId="0" borderId="14" xfId="0" applyNumberFormat="1" applyFont="1" applyBorder="1" applyAlignment="1">
      <alignment horizontal="center" vertical="center" wrapText="1"/>
    </xf>
    <xf numFmtId="200" fontId="7" fillId="0" borderId="15" xfId="0" applyNumberFormat="1" applyFont="1" applyBorder="1" applyAlignment="1">
      <alignment horizontal="center" vertical="center" wrapText="1"/>
    </xf>
    <xf numFmtId="187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shrinkToFit="1"/>
    </xf>
    <xf numFmtId="198" fontId="7" fillId="33" borderId="16" xfId="0" applyNumberFormat="1" applyFont="1" applyFill="1" applyBorder="1" applyAlignment="1">
      <alignment horizontal="center" vertical="center" wrapText="1"/>
    </xf>
    <xf numFmtId="187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87" fontId="7" fillId="33" borderId="17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191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212" fontId="7" fillId="0" borderId="19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00" fontId="7" fillId="0" borderId="10" xfId="40" applyNumberFormat="1" applyFont="1" applyBorder="1" applyAlignment="1">
      <alignment horizontal="center" vertical="center"/>
      <protection/>
    </xf>
    <xf numFmtId="187" fontId="7" fillId="0" borderId="10" xfId="40" applyNumberFormat="1" applyFont="1" applyBorder="1" applyAlignment="1">
      <alignment horizontal="center" vertical="center"/>
      <protection/>
    </xf>
    <xf numFmtId="0" fontId="7" fillId="0" borderId="10" xfId="40" applyNumberFormat="1" applyFont="1" applyBorder="1" applyAlignment="1">
      <alignment horizontal="center" vertical="center"/>
      <protection/>
    </xf>
    <xf numFmtId="187" fontId="12" fillId="0" borderId="20" xfId="0" applyNumberFormat="1" applyFont="1" applyBorder="1" applyAlignment="1">
      <alignment horizontal="left" vertical="top" wrapText="1"/>
    </xf>
    <xf numFmtId="187" fontId="12" fillId="0" borderId="0" xfId="0" applyNumberFormat="1" applyFont="1" applyBorder="1" applyAlignment="1">
      <alignment horizontal="left" vertical="top" wrapText="1"/>
    </xf>
    <xf numFmtId="187" fontId="12" fillId="0" borderId="21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87" fontId="12" fillId="0" borderId="26" xfId="0" applyNumberFormat="1" applyFont="1" applyBorder="1" applyAlignment="1">
      <alignment horizontal="left" vertical="top" wrapText="1"/>
    </xf>
    <xf numFmtId="187" fontId="12" fillId="0" borderId="27" xfId="0" applyNumberFormat="1" applyFont="1" applyBorder="1" applyAlignment="1">
      <alignment horizontal="left" vertical="top" wrapText="1"/>
    </xf>
    <xf numFmtId="187" fontId="12" fillId="0" borderId="28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87" fontId="12" fillId="0" borderId="32" xfId="0" applyNumberFormat="1" applyFont="1" applyBorder="1" applyAlignment="1">
      <alignment horizontal="left" vertical="top" wrapText="1"/>
    </xf>
    <xf numFmtId="187" fontId="12" fillId="0" borderId="33" xfId="0" applyNumberFormat="1" applyFont="1" applyBorder="1" applyAlignment="1">
      <alignment horizontal="left" vertical="top" wrapText="1"/>
    </xf>
    <xf numFmtId="187" fontId="12" fillId="0" borderId="34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55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人工和主要材料指标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1.375" style="1" customWidth="1"/>
    <col min="2" max="2" width="12.25390625" style="1" customWidth="1"/>
    <col min="3" max="3" width="2.00390625" style="1" customWidth="1"/>
    <col min="4" max="4" width="5.875" style="1" customWidth="1"/>
    <col min="5" max="5" width="13.125" style="1" customWidth="1"/>
    <col min="6" max="6" width="22.375" style="1" customWidth="1"/>
    <col min="7" max="7" width="8.50390625" style="1" customWidth="1"/>
    <col min="8" max="8" width="12.25390625" style="1" customWidth="1"/>
    <col min="9" max="16384" width="9.00390625" style="1" customWidth="1"/>
  </cols>
  <sheetData>
    <row r="1" spans="1:8" ht="32.25" customHeight="1">
      <c r="A1" s="50" t="s">
        <v>77</v>
      </c>
      <c r="B1" s="51"/>
      <c r="C1" s="51"/>
      <c r="D1" s="51"/>
      <c r="E1" s="51"/>
      <c r="F1" s="51"/>
      <c r="G1" s="51"/>
      <c r="H1" s="51"/>
    </row>
    <row r="2" spans="1:8" s="2" customFormat="1" ht="30" customHeight="1" thickBot="1">
      <c r="A2" s="52" t="s">
        <v>5</v>
      </c>
      <c r="B2" s="52"/>
      <c r="C2" s="52"/>
      <c r="D2" s="52"/>
      <c r="E2" s="52"/>
      <c r="F2" s="52"/>
      <c r="G2" s="52"/>
      <c r="H2" s="53"/>
    </row>
    <row r="3" spans="1:8" s="2" customFormat="1" ht="34.5" customHeight="1">
      <c r="A3" s="9" t="s">
        <v>7</v>
      </c>
      <c r="B3" s="54" t="s">
        <v>65</v>
      </c>
      <c r="C3" s="55"/>
      <c r="D3" s="55"/>
      <c r="E3" s="10" t="s">
        <v>0</v>
      </c>
      <c r="F3" s="10" t="s">
        <v>29</v>
      </c>
      <c r="G3" s="10" t="s">
        <v>30</v>
      </c>
      <c r="H3" s="11" t="s">
        <v>31</v>
      </c>
    </row>
    <row r="4" spans="1:8" s="2" customFormat="1" ht="31.5" customHeight="1">
      <c r="A4" s="58" t="s">
        <v>13</v>
      </c>
      <c r="B4" s="39" t="s">
        <v>66</v>
      </c>
      <c r="C4" s="40"/>
      <c r="D4" s="40" t="s">
        <v>10</v>
      </c>
      <c r="E4" s="45" t="s">
        <v>67</v>
      </c>
      <c r="F4" s="46"/>
      <c r="G4" s="41" t="s">
        <v>11</v>
      </c>
      <c r="H4" s="43" t="s">
        <v>14</v>
      </c>
    </row>
    <row r="5" spans="1:8" s="2" customFormat="1" ht="31.5" customHeight="1">
      <c r="A5" s="58"/>
      <c r="B5" s="40"/>
      <c r="C5" s="40"/>
      <c r="D5" s="40"/>
      <c r="E5" s="45" t="s">
        <v>68</v>
      </c>
      <c r="F5" s="46"/>
      <c r="G5" s="42"/>
      <c r="H5" s="44"/>
    </row>
    <row r="6" spans="1:8" s="2" customFormat="1" ht="31.5" customHeight="1">
      <c r="A6" s="58"/>
      <c r="B6" s="40"/>
      <c r="C6" s="40"/>
      <c r="D6" s="40"/>
      <c r="E6" s="45" t="s">
        <v>69</v>
      </c>
      <c r="F6" s="46"/>
      <c r="G6" s="42"/>
      <c r="H6" s="44"/>
    </row>
    <row r="7" spans="1:8" s="2" customFormat="1" ht="31.5" customHeight="1">
      <c r="A7" s="58"/>
      <c r="B7" s="40"/>
      <c r="C7" s="40"/>
      <c r="D7" s="40"/>
      <c r="E7" s="45" t="s">
        <v>70</v>
      </c>
      <c r="F7" s="46"/>
      <c r="G7" s="70"/>
      <c r="H7" s="71"/>
    </row>
    <row r="8" spans="1:8" s="2" customFormat="1" ht="31.5" customHeight="1">
      <c r="A8" s="58"/>
      <c r="B8" s="41"/>
      <c r="C8" s="41"/>
      <c r="D8" s="41"/>
      <c r="E8" s="45" t="s">
        <v>71</v>
      </c>
      <c r="F8" s="46"/>
      <c r="G8" s="30" t="s">
        <v>64</v>
      </c>
      <c r="H8" s="31">
        <v>42278</v>
      </c>
    </row>
    <row r="9" spans="1:8" s="2" customFormat="1" ht="15" customHeight="1">
      <c r="A9" s="56" t="s">
        <v>12</v>
      </c>
      <c r="B9" s="47" t="s">
        <v>28</v>
      </c>
      <c r="C9" s="48"/>
      <c r="D9" s="48"/>
      <c r="E9" s="48"/>
      <c r="F9" s="48"/>
      <c r="G9" s="48"/>
      <c r="H9" s="49"/>
    </row>
    <row r="10" spans="1:8" s="2" customFormat="1" ht="12.75" customHeight="1">
      <c r="A10" s="56"/>
      <c r="B10" s="36"/>
      <c r="C10" s="37"/>
      <c r="D10" s="37"/>
      <c r="E10" s="37"/>
      <c r="F10" s="37"/>
      <c r="G10" s="37"/>
      <c r="H10" s="38"/>
    </row>
    <row r="11" spans="1:8" s="2" customFormat="1" ht="15" customHeight="1" hidden="1">
      <c r="A11" s="56"/>
      <c r="B11" s="36"/>
      <c r="C11" s="37"/>
      <c r="D11" s="37"/>
      <c r="E11" s="37"/>
      <c r="F11" s="37"/>
      <c r="G11" s="37"/>
      <c r="H11" s="38"/>
    </row>
    <row r="12" spans="1:8" s="2" customFormat="1" ht="15" customHeight="1" hidden="1">
      <c r="A12" s="56"/>
      <c r="B12" s="36"/>
      <c r="C12" s="37"/>
      <c r="D12" s="37"/>
      <c r="E12" s="37"/>
      <c r="F12" s="37"/>
      <c r="G12" s="37"/>
      <c r="H12" s="38"/>
    </row>
    <row r="13" spans="1:8" s="2" customFormat="1" ht="31.5" customHeight="1" hidden="1">
      <c r="A13" s="56"/>
      <c r="B13" s="36"/>
      <c r="C13" s="37"/>
      <c r="D13" s="37"/>
      <c r="E13" s="37"/>
      <c r="F13" s="37"/>
      <c r="G13" s="37"/>
      <c r="H13" s="38"/>
    </row>
    <row r="14" spans="1:8" s="2" customFormat="1" ht="15" customHeight="1" hidden="1">
      <c r="A14" s="56"/>
      <c r="B14" s="36"/>
      <c r="C14" s="37"/>
      <c r="D14" s="37"/>
      <c r="E14" s="37"/>
      <c r="F14" s="37"/>
      <c r="G14" s="37"/>
      <c r="H14" s="38"/>
    </row>
    <row r="15" spans="1:8" s="2" customFormat="1" ht="15" customHeight="1" hidden="1">
      <c r="A15" s="56"/>
      <c r="B15" s="36"/>
      <c r="C15" s="37"/>
      <c r="D15" s="37"/>
      <c r="E15" s="37"/>
      <c r="F15" s="37"/>
      <c r="G15" s="37"/>
      <c r="H15" s="38"/>
    </row>
    <row r="16" spans="1:8" s="2" customFormat="1" ht="15" customHeight="1" hidden="1">
      <c r="A16" s="56"/>
      <c r="B16" s="36"/>
      <c r="C16" s="37"/>
      <c r="D16" s="37"/>
      <c r="E16" s="37"/>
      <c r="F16" s="37"/>
      <c r="G16" s="37"/>
      <c r="H16" s="38"/>
    </row>
    <row r="17" spans="1:8" s="2" customFormat="1" ht="15" customHeight="1" hidden="1">
      <c r="A17" s="56"/>
      <c r="B17" s="36"/>
      <c r="C17" s="37"/>
      <c r="D17" s="37"/>
      <c r="E17" s="37"/>
      <c r="F17" s="37"/>
      <c r="G17" s="37"/>
      <c r="H17" s="38"/>
    </row>
    <row r="18" spans="1:8" s="2" customFormat="1" ht="15" customHeight="1" hidden="1">
      <c r="A18" s="56"/>
      <c r="B18" s="36"/>
      <c r="C18" s="37"/>
      <c r="D18" s="37"/>
      <c r="E18" s="37"/>
      <c r="F18" s="37"/>
      <c r="G18" s="37"/>
      <c r="H18" s="38"/>
    </row>
    <row r="19" spans="1:8" s="2" customFormat="1" ht="15" customHeight="1" hidden="1">
      <c r="A19" s="56"/>
      <c r="B19" s="36"/>
      <c r="C19" s="37"/>
      <c r="D19" s="37"/>
      <c r="E19" s="37"/>
      <c r="F19" s="37"/>
      <c r="G19" s="37"/>
      <c r="H19" s="38"/>
    </row>
    <row r="20" spans="1:8" s="2" customFormat="1" ht="15" customHeight="1" hidden="1">
      <c r="A20" s="56"/>
      <c r="B20" s="36"/>
      <c r="C20" s="37"/>
      <c r="D20" s="37"/>
      <c r="E20" s="37"/>
      <c r="F20" s="37"/>
      <c r="G20" s="37"/>
      <c r="H20" s="38"/>
    </row>
    <row r="21" spans="1:8" s="2" customFormat="1" ht="15" customHeight="1" hidden="1">
      <c r="A21" s="56"/>
      <c r="B21" s="36"/>
      <c r="C21" s="37"/>
      <c r="D21" s="37"/>
      <c r="E21" s="37"/>
      <c r="F21" s="37"/>
      <c r="G21" s="37"/>
      <c r="H21" s="38"/>
    </row>
    <row r="22" spans="1:8" s="2" customFormat="1" ht="15" customHeight="1" hidden="1">
      <c r="A22" s="56"/>
      <c r="B22" s="36"/>
      <c r="C22" s="37"/>
      <c r="D22" s="37"/>
      <c r="E22" s="37"/>
      <c r="F22" s="37"/>
      <c r="G22" s="37"/>
      <c r="H22" s="38"/>
    </row>
    <row r="23" spans="1:8" s="2" customFormat="1" ht="15" customHeight="1" hidden="1">
      <c r="A23" s="56"/>
      <c r="B23" s="36"/>
      <c r="C23" s="37"/>
      <c r="D23" s="37"/>
      <c r="E23" s="37"/>
      <c r="F23" s="37"/>
      <c r="G23" s="37"/>
      <c r="H23" s="38"/>
    </row>
    <row r="24" spans="1:8" s="2" customFormat="1" ht="15" customHeight="1" hidden="1">
      <c r="A24" s="56"/>
      <c r="B24" s="36"/>
      <c r="C24" s="37"/>
      <c r="D24" s="37"/>
      <c r="E24" s="37"/>
      <c r="F24" s="37"/>
      <c r="G24" s="37"/>
      <c r="H24" s="38"/>
    </row>
    <row r="25" spans="1:8" s="2" customFormat="1" ht="31.5" customHeight="1" hidden="1">
      <c r="A25" s="56"/>
      <c r="B25" s="36"/>
      <c r="C25" s="37"/>
      <c r="D25" s="37"/>
      <c r="E25" s="37"/>
      <c r="F25" s="37"/>
      <c r="G25" s="37"/>
      <c r="H25" s="38"/>
    </row>
    <row r="26" spans="1:8" s="2" customFormat="1" ht="21.75" customHeight="1" hidden="1">
      <c r="A26" s="56"/>
      <c r="B26" s="36"/>
      <c r="C26" s="37"/>
      <c r="D26" s="37"/>
      <c r="E26" s="37"/>
      <c r="F26" s="37"/>
      <c r="G26" s="37"/>
      <c r="H26" s="38"/>
    </row>
    <row r="27" spans="1:8" s="2" customFormat="1" ht="21.75" customHeight="1" hidden="1">
      <c r="A27" s="56"/>
      <c r="B27" s="36"/>
      <c r="C27" s="37"/>
      <c r="D27" s="37"/>
      <c r="E27" s="37"/>
      <c r="F27" s="37"/>
      <c r="G27" s="37"/>
      <c r="H27" s="38"/>
    </row>
    <row r="28" spans="1:8" s="2" customFormat="1" ht="21.75" customHeight="1" hidden="1">
      <c r="A28" s="56"/>
      <c r="B28" s="36"/>
      <c r="C28" s="37"/>
      <c r="D28" s="37"/>
      <c r="E28" s="37"/>
      <c r="F28" s="37"/>
      <c r="G28" s="37"/>
      <c r="H28" s="38"/>
    </row>
    <row r="29" spans="1:8" s="2" customFormat="1" ht="21.75" customHeight="1" hidden="1">
      <c r="A29" s="56"/>
      <c r="B29" s="36"/>
      <c r="C29" s="37"/>
      <c r="D29" s="37"/>
      <c r="E29" s="37"/>
      <c r="F29" s="37"/>
      <c r="G29" s="37"/>
      <c r="H29" s="38"/>
    </row>
    <row r="30" spans="1:8" s="2" customFormat="1" ht="21.75" customHeight="1" hidden="1">
      <c r="A30" s="56"/>
      <c r="B30" s="36"/>
      <c r="C30" s="37"/>
      <c r="D30" s="37"/>
      <c r="E30" s="37"/>
      <c r="F30" s="37"/>
      <c r="G30" s="37"/>
      <c r="H30" s="38"/>
    </row>
    <row r="31" spans="1:8" s="2" customFormat="1" ht="21.75" customHeight="1" hidden="1">
      <c r="A31" s="56"/>
      <c r="B31" s="36"/>
      <c r="C31" s="37"/>
      <c r="D31" s="37"/>
      <c r="E31" s="37"/>
      <c r="F31" s="37"/>
      <c r="G31" s="37"/>
      <c r="H31" s="38"/>
    </row>
    <row r="32" spans="1:8" s="2" customFormat="1" ht="23.25" customHeight="1">
      <c r="A32" s="56"/>
      <c r="B32" s="36" t="s">
        <v>32</v>
      </c>
      <c r="C32" s="37"/>
      <c r="D32" s="37"/>
      <c r="E32" s="37"/>
      <c r="F32" s="37"/>
      <c r="G32" s="37"/>
      <c r="H32" s="38"/>
    </row>
    <row r="33" spans="1:8" s="2" customFormat="1" ht="80.25" customHeight="1">
      <c r="A33" s="56"/>
      <c r="B33" s="36" t="s">
        <v>34</v>
      </c>
      <c r="C33" s="37"/>
      <c r="D33" s="37"/>
      <c r="E33" s="37"/>
      <c r="F33" s="37"/>
      <c r="G33" s="37"/>
      <c r="H33" s="38"/>
    </row>
    <row r="34" spans="1:8" s="2" customFormat="1" ht="38.25" customHeight="1" thickBot="1">
      <c r="A34" s="57"/>
      <c r="B34" s="59" t="s">
        <v>33</v>
      </c>
      <c r="C34" s="60"/>
      <c r="D34" s="60"/>
      <c r="E34" s="60"/>
      <c r="F34" s="60"/>
      <c r="G34" s="60"/>
      <c r="H34" s="61"/>
    </row>
  </sheetData>
  <sheetProtection/>
  <mergeCells count="18">
    <mergeCell ref="A1:H1"/>
    <mergeCell ref="A2:H2"/>
    <mergeCell ref="B3:D3"/>
    <mergeCell ref="A9:A34"/>
    <mergeCell ref="A4:A8"/>
    <mergeCell ref="D4:D8"/>
    <mergeCell ref="B33:H33"/>
    <mergeCell ref="B34:H34"/>
    <mergeCell ref="B32:H32"/>
    <mergeCell ref="B4:C8"/>
    <mergeCell ref="G4:G7"/>
    <mergeCell ref="H4:H7"/>
    <mergeCell ref="E4:F4"/>
    <mergeCell ref="E5:F5"/>
    <mergeCell ref="E7:F7"/>
    <mergeCell ref="E8:F8"/>
    <mergeCell ref="E6:F6"/>
    <mergeCell ref="B9:H31"/>
  </mergeCells>
  <printOptions horizontalCentered="1"/>
  <pageMargins left="0.7480314960629921" right="0.7480314960629921" top="0.5118110236220472" bottom="0.4330708661417323" header="0.5118110236220472" footer="0.5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3.50390625" style="2" customWidth="1"/>
    <col min="2" max="2" width="27.125" style="5" customWidth="1"/>
    <col min="3" max="3" width="9.125" style="2" customWidth="1"/>
    <col min="4" max="4" width="9.50390625" style="2" customWidth="1"/>
    <col min="5" max="5" width="10.75390625" style="2" customWidth="1"/>
    <col min="6" max="6" width="13.00390625" style="6" customWidth="1"/>
    <col min="7" max="16384" width="9.00390625" style="2" customWidth="1"/>
  </cols>
  <sheetData>
    <row r="1" spans="1:6" ht="38.25" customHeight="1" thickBot="1">
      <c r="A1" s="52" t="s">
        <v>36</v>
      </c>
      <c r="B1" s="52"/>
      <c r="C1" s="52"/>
      <c r="D1" s="52"/>
      <c r="E1" s="52"/>
      <c r="F1" s="52"/>
    </row>
    <row r="2" spans="1:6" ht="32.25" customHeight="1">
      <c r="A2" s="63" t="s">
        <v>8</v>
      </c>
      <c r="B2" s="64"/>
      <c r="C2" s="10" t="s">
        <v>6</v>
      </c>
      <c r="D2" s="10" t="s">
        <v>15</v>
      </c>
      <c r="E2" s="10" t="s">
        <v>24</v>
      </c>
      <c r="F2" s="19" t="s">
        <v>9</v>
      </c>
    </row>
    <row r="3" spans="1:6" ht="27" customHeight="1">
      <c r="A3" s="58" t="s">
        <v>35</v>
      </c>
      <c r="B3" s="65"/>
      <c r="C3" s="12">
        <f>SUM(C4:C11)</f>
        <v>1427225</v>
      </c>
      <c r="D3" s="13">
        <f>C3/1007</f>
        <v>1417.3038728897716</v>
      </c>
      <c r="E3" s="13"/>
      <c r="F3" s="20">
        <v>100</v>
      </c>
    </row>
    <row r="4" spans="1:6" s="7" customFormat="1" ht="27" customHeight="1">
      <c r="A4" s="66" t="s">
        <v>10</v>
      </c>
      <c r="B4" s="32" t="s">
        <v>72</v>
      </c>
      <c r="C4" s="15">
        <v>9426</v>
      </c>
      <c r="D4" s="16">
        <f>C4/9.5</f>
        <v>992.2105263157895</v>
      </c>
      <c r="E4" s="16"/>
      <c r="F4" s="21">
        <f>C4/C3*100</f>
        <v>0.6604424670251712</v>
      </c>
    </row>
    <row r="5" spans="1:6" s="7" customFormat="1" ht="27" customHeight="1">
      <c r="A5" s="67"/>
      <c r="B5" s="32" t="s">
        <v>73</v>
      </c>
      <c r="C5" s="15">
        <v>29759</v>
      </c>
      <c r="D5" s="16">
        <f>C5/42.5</f>
        <v>700.2117647058824</v>
      </c>
      <c r="E5" s="16"/>
      <c r="F5" s="21">
        <f>C5/C3*100</f>
        <v>2.0850952022281</v>
      </c>
    </row>
    <row r="6" spans="1:6" s="7" customFormat="1" ht="27" customHeight="1">
      <c r="A6" s="67"/>
      <c r="B6" s="32" t="s">
        <v>74</v>
      </c>
      <c r="C6" s="15">
        <v>71623</v>
      </c>
      <c r="D6" s="16">
        <f>C6/67</f>
        <v>1069</v>
      </c>
      <c r="E6" s="16"/>
      <c r="F6" s="21">
        <f>C6/C3*100</f>
        <v>5.018339785247596</v>
      </c>
    </row>
    <row r="7" spans="1:6" s="7" customFormat="1" ht="27.75" customHeight="1">
      <c r="A7" s="67"/>
      <c r="B7" s="32" t="s">
        <v>75</v>
      </c>
      <c r="C7" s="15">
        <v>9442</v>
      </c>
      <c r="D7" s="16">
        <f>C7/17</f>
        <v>555.4117647058823</v>
      </c>
      <c r="E7" s="14"/>
      <c r="F7" s="21">
        <f>C7/C3*100</f>
        <v>0.6615635236210128</v>
      </c>
    </row>
    <row r="8" spans="1:6" s="7" customFormat="1" ht="27.75" customHeight="1">
      <c r="A8" s="67"/>
      <c r="B8" s="32" t="s">
        <v>76</v>
      </c>
      <c r="C8" s="17">
        <v>678874</v>
      </c>
      <c r="D8" s="16">
        <f>C8/871</f>
        <v>779.4190585533869</v>
      </c>
      <c r="E8" s="14"/>
      <c r="F8" s="21">
        <f>C8/C3*100</f>
        <v>47.566010965334826</v>
      </c>
    </row>
    <row r="9" spans="1:6" s="7" customFormat="1" ht="21.75" customHeight="1">
      <c r="A9" s="67"/>
      <c r="B9" s="18" t="s">
        <v>16</v>
      </c>
      <c r="C9" s="17">
        <v>251057</v>
      </c>
      <c r="D9" s="16"/>
      <c r="E9" s="14" t="s">
        <v>25</v>
      </c>
      <c r="F9" s="21">
        <f>C9/C3*100</f>
        <v>17.590569111387484</v>
      </c>
    </row>
    <row r="10" spans="1:6" s="7" customFormat="1" ht="21.75" customHeight="1">
      <c r="A10" s="67"/>
      <c r="B10" s="18" t="s">
        <v>17</v>
      </c>
      <c r="C10" s="17">
        <v>94818</v>
      </c>
      <c r="D10" s="16"/>
      <c r="E10" s="14" t="s">
        <v>26</v>
      </c>
      <c r="F10" s="21">
        <f>C10/C3*100</f>
        <v>6.643521519031688</v>
      </c>
    </row>
    <row r="11" spans="1:6" s="7" customFormat="1" ht="21.75" customHeight="1" thickBot="1">
      <c r="A11" s="68"/>
      <c r="B11" s="22" t="s">
        <v>18</v>
      </c>
      <c r="C11" s="23">
        <v>282226</v>
      </c>
      <c r="D11" s="24"/>
      <c r="E11" s="25" t="s">
        <v>27</v>
      </c>
      <c r="F11" s="26">
        <f>C11/C3*100</f>
        <v>19.774457426124123</v>
      </c>
    </row>
    <row r="12" spans="1:6" ht="41.25" customHeight="1">
      <c r="A12" s="62" t="s">
        <v>23</v>
      </c>
      <c r="B12" s="62"/>
      <c r="C12" s="62"/>
      <c r="D12" s="62"/>
      <c r="E12" s="62"/>
      <c r="F12" s="62"/>
    </row>
    <row r="25" ht="14.25">
      <c r="G25" s="27"/>
    </row>
  </sheetData>
  <sheetProtection/>
  <mergeCells count="5">
    <mergeCell ref="A12:F12"/>
    <mergeCell ref="A1:F1"/>
    <mergeCell ref="A2:B2"/>
    <mergeCell ref="A3:B3"/>
    <mergeCell ref="A4:A11"/>
  </mergeCells>
  <printOptions horizontalCentered="1"/>
  <pageMargins left="0.7480314960629921" right="0.7480314960629921" top="0.5118110236220472" bottom="0.4330708661417323" header="0.5118110236220472" footer="0.5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27.75390625" style="4" customWidth="1"/>
    <col min="2" max="3" width="13.50390625" style="1" customWidth="1"/>
    <col min="4" max="4" width="15.375" style="1" customWidth="1"/>
    <col min="5" max="16384" width="9.00390625" style="1" customWidth="1"/>
  </cols>
  <sheetData>
    <row r="1" spans="1:4" ht="30.75" customHeight="1" thickBot="1">
      <c r="A1" s="52" t="s">
        <v>4</v>
      </c>
      <c r="B1" s="52"/>
      <c r="C1" s="52"/>
      <c r="D1" s="52"/>
    </row>
    <row r="2" spans="1:4" s="2" customFormat="1" ht="29.25" customHeight="1">
      <c r="A2" s="28" t="s">
        <v>37</v>
      </c>
      <c r="B2" s="10" t="s">
        <v>1</v>
      </c>
      <c r="C2" s="10" t="s">
        <v>38</v>
      </c>
      <c r="D2" s="10" t="s">
        <v>39</v>
      </c>
    </row>
    <row r="3" spans="1:4" s="2" customFormat="1" ht="18.75" customHeight="1">
      <c r="A3" s="3" t="s">
        <v>40</v>
      </c>
      <c r="B3" s="8" t="s">
        <v>2</v>
      </c>
      <c r="C3" s="33">
        <v>96.644</v>
      </c>
      <c r="D3" s="29">
        <f>C3/1007</f>
        <v>0.09597219463753724</v>
      </c>
    </row>
    <row r="4" spans="1:4" s="2" customFormat="1" ht="18.75" customHeight="1">
      <c r="A4" s="3" t="s">
        <v>41</v>
      </c>
      <c r="B4" s="8" t="s">
        <v>2</v>
      </c>
      <c r="C4" s="33">
        <v>2171.663</v>
      </c>
      <c r="D4" s="29">
        <f aca="true" t="shared" si="0" ref="D4:D24">C4/1007</f>
        <v>2.1565670307845086</v>
      </c>
    </row>
    <row r="5" spans="1:4" s="2" customFormat="1" ht="18.75" customHeight="1">
      <c r="A5" s="3" t="s">
        <v>42</v>
      </c>
      <c r="B5" s="8" t="s">
        <v>3</v>
      </c>
      <c r="C5" s="34">
        <v>2.623</v>
      </c>
      <c r="D5" s="29">
        <f t="shared" si="0"/>
        <v>0.0026047666335650447</v>
      </c>
    </row>
    <row r="6" spans="1:4" s="2" customFormat="1" ht="18.75" customHeight="1">
      <c r="A6" s="3" t="s">
        <v>43</v>
      </c>
      <c r="B6" s="8" t="s">
        <v>3</v>
      </c>
      <c r="C6" s="34">
        <v>21.202</v>
      </c>
      <c r="D6" s="29">
        <f t="shared" si="0"/>
        <v>0.021054617676266138</v>
      </c>
    </row>
    <row r="7" spans="1:4" s="2" customFormat="1" ht="18.75" customHeight="1">
      <c r="A7" s="3" t="s">
        <v>44</v>
      </c>
      <c r="B7" s="8" t="s">
        <v>19</v>
      </c>
      <c r="C7" s="34">
        <v>349.798</v>
      </c>
      <c r="D7" s="29">
        <f t="shared" si="0"/>
        <v>0.34736643495531283</v>
      </c>
    </row>
    <row r="8" spans="1:4" s="2" customFormat="1" ht="18.75" customHeight="1">
      <c r="A8" s="3" t="s">
        <v>45</v>
      </c>
      <c r="B8" s="8" t="s">
        <v>19</v>
      </c>
      <c r="C8" s="34">
        <v>218.696</v>
      </c>
      <c r="D8" s="29">
        <f t="shared" si="0"/>
        <v>0.217175769612711</v>
      </c>
    </row>
    <row r="9" spans="1:4" s="2" customFormat="1" ht="18.75" customHeight="1">
      <c r="A9" s="3" t="s">
        <v>46</v>
      </c>
      <c r="B9" s="8" t="s">
        <v>19</v>
      </c>
      <c r="C9" s="34">
        <v>10350.656</v>
      </c>
      <c r="D9" s="29">
        <f t="shared" si="0"/>
        <v>10.278705064548165</v>
      </c>
    </row>
    <row r="10" spans="1:4" s="2" customFormat="1" ht="18.75" customHeight="1">
      <c r="A10" s="3" t="s">
        <v>47</v>
      </c>
      <c r="B10" s="8" t="s">
        <v>3</v>
      </c>
      <c r="C10" s="34">
        <v>63.671</v>
      </c>
      <c r="D10" s="29">
        <f t="shared" si="0"/>
        <v>0.06322840119165839</v>
      </c>
    </row>
    <row r="11" spans="1:4" s="2" customFormat="1" ht="18.75" customHeight="1">
      <c r="A11" s="3" t="s">
        <v>48</v>
      </c>
      <c r="B11" s="8" t="s">
        <v>3</v>
      </c>
      <c r="C11" s="34">
        <v>551.23</v>
      </c>
      <c r="D11" s="29">
        <f t="shared" si="0"/>
        <v>0.5473982125124132</v>
      </c>
    </row>
    <row r="12" spans="1:4" s="2" customFormat="1" ht="18.75" customHeight="1">
      <c r="A12" s="3" t="s">
        <v>49</v>
      </c>
      <c r="B12" s="8" t="s">
        <v>3</v>
      </c>
      <c r="C12" s="34">
        <v>97.113</v>
      </c>
      <c r="D12" s="29">
        <f t="shared" si="0"/>
        <v>0.09643793445878848</v>
      </c>
    </row>
    <row r="13" spans="1:4" s="2" customFormat="1" ht="18.75" customHeight="1">
      <c r="A13" s="3" t="s">
        <v>50</v>
      </c>
      <c r="B13" s="8" t="s">
        <v>3</v>
      </c>
      <c r="C13" s="34">
        <v>1081.3</v>
      </c>
      <c r="D13" s="29">
        <f t="shared" si="0"/>
        <v>1.0737835153922541</v>
      </c>
    </row>
    <row r="14" spans="1:4" s="2" customFormat="1" ht="18.75" customHeight="1">
      <c r="A14" s="3" t="s">
        <v>51</v>
      </c>
      <c r="B14" s="8" t="s">
        <v>3</v>
      </c>
      <c r="C14" s="34">
        <v>20.862</v>
      </c>
      <c r="D14" s="29">
        <f t="shared" si="0"/>
        <v>0.02071698113207547</v>
      </c>
    </row>
    <row r="15" spans="1:4" s="2" customFormat="1" ht="18.75" customHeight="1">
      <c r="A15" s="3" t="s">
        <v>52</v>
      </c>
      <c r="B15" s="8" t="s">
        <v>20</v>
      </c>
      <c r="C15" s="34">
        <v>51.375</v>
      </c>
      <c r="D15" s="29">
        <f t="shared" si="0"/>
        <v>0.05101787487586892</v>
      </c>
    </row>
    <row r="16" spans="1:4" s="2" customFormat="1" ht="18.75" customHeight="1">
      <c r="A16" s="3" t="s">
        <v>53</v>
      </c>
      <c r="B16" s="8" t="s">
        <v>62</v>
      </c>
      <c r="C16" s="34">
        <v>53.861</v>
      </c>
      <c r="D16" s="29">
        <f t="shared" si="0"/>
        <v>0.05348659384309831</v>
      </c>
    </row>
    <row r="17" spans="1:4" s="2" customFormat="1" ht="18.75" customHeight="1">
      <c r="A17" s="3" t="s">
        <v>54</v>
      </c>
      <c r="B17" s="8" t="s">
        <v>62</v>
      </c>
      <c r="C17" s="34">
        <v>125.296</v>
      </c>
      <c r="D17" s="29">
        <f t="shared" si="0"/>
        <v>0.1244250248262165</v>
      </c>
    </row>
    <row r="18" spans="1:4" s="2" customFormat="1" ht="18.75" customHeight="1">
      <c r="A18" s="3" t="s">
        <v>55</v>
      </c>
      <c r="B18" s="8" t="s">
        <v>21</v>
      </c>
      <c r="C18" s="34">
        <v>17.255</v>
      </c>
      <c r="D18" s="29">
        <f t="shared" si="0"/>
        <v>0.017135054617676265</v>
      </c>
    </row>
    <row r="19" spans="1:4" s="2" customFormat="1" ht="18.75" customHeight="1">
      <c r="A19" s="3" t="s">
        <v>56</v>
      </c>
      <c r="B19" s="8" t="s">
        <v>21</v>
      </c>
      <c r="C19" s="34">
        <v>111.143</v>
      </c>
      <c r="D19" s="29">
        <f t="shared" si="0"/>
        <v>0.11037040714995035</v>
      </c>
    </row>
    <row r="20" spans="1:4" s="2" customFormat="1" ht="18.75" customHeight="1">
      <c r="A20" s="3" t="s">
        <v>57</v>
      </c>
      <c r="B20" s="8" t="s">
        <v>21</v>
      </c>
      <c r="C20" s="34">
        <v>9.643</v>
      </c>
      <c r="D20" s="29">
        <f t="shared" si="0"/>
        <v>0.0095759682224429</v>
      </c>
    </row>
    <row r="21" spans="1:4" s="2" customFormat="1" ht="18.75" customHeight="1">
      <c r="A21" s="3" t="s">
        <v>56</v>
      </c>
      <c r="B21" s="8" t="s">
        <v>21</v>
      </c>
      <c r="C21" s="34">
        <v>888.42</v>
      </c>
      <c r="D21" s="29">
        <f t="shared" si="0"/>
        <v>0.8822442899702085</v>
      </c>
    </row>
    <row r="22" spans="1:4" s="2" customFormat="1" ht="18.75" customHeight="1">
      <c r="A22" s="3" t="s">
        <v>58</v>
      </c>
      <c r="B22" s="8" t="s">
        <v>62</v>
      </c>
      <c r="C22" s="34">
        <v>777.16</v>
      </c>
      <c r="D22" s="29">
        <f t="shared" si="0"/>
        <v>0.7717576961271102</v>
      </c>
    </row>
    <row r="23" spans="1:4" s="2" customFormat="1" ht="18.75" customHeight="1">
      <c r="A23" s="3" t="s">
        <v>59</v>
      </c>
      <c r="B23" s="8" t="s">
        <v>62</v>
      </c>
      <c r="C23" s="34">
        <v>1.678</v>
      </c>
      <c r="D23" s="29">
        <f t="shared" si="0"/>
        <v>0.0016663356504468718</v>
      </c>
    </row>
    <row r="24" spans="1:4" s="2" customFormat="1" ht="18.75" customHeight="1">
      <c r="A24" s="3" t="s">
        <v>60</v>
      </c>
      <c r="B24" s="8" t="s">
        <v>3</v>
      </c>
      <c r="C24" s="34">
        <v>3.38</v>
      </c>
      <c r="D24" s="29">
        <f t="shared" si="0"/>
        <v>0.003356504468718967</v>
      </c>
    </row>
    <row r="25" spans="1:4" s="2" customFormat="1" ht="18.75" customHeight="1" thickBot="1">
      <c r="A25" s="3" t="s">
        <v>61</v>
      </c>
      <c r="B25" s="8" t="s">
        <v>22</v>
      </c>
      <c r="C25" s="35">
        <v>32</v>
      </c>
      <c r="D25" s="29">
        <f>C25/1007</f>
        <v>0.031777557100297914</v>
      </c>
    </row>
    <row r="26" spans="1:4" s="2" customFormat="1" ht="25.5" customHeight="1">
      <c r="A26" s="69" t="s">
        <v>63</v>
      </c>
      <c r="B26" s="69"/>
      <c r="C26" s="69"/>
      <c r="D26" s="69"/>
    </row>
    <row r="27" ht="19.5" customHeight="1"/>
    <row r="28" ht="19.5" customHeight="1"/>
    <row r="29" ht="19.5" customHeight="1"/>
    <row r="30" ht="19.5" customHeight="1"/>
  </sheetData>
  <sheetProtection/>
  <mergeCells count="2">
    <mergeCell ref="A26:D26"/>
    <mergeCell ref="A1:D1"/>
  </mergeCells>
  <printOptions/>
  <pageMargins left="0.7480314960629921" right="0.7480314960629921" top="0.5118110236220472" bottom="0.4330708661417323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</dc:creator>
  <cp:keywords/>
  <dc:description/>
  <cp:lastModifiedBy>lhs</cp:lastModifiedBy>
  <cp:lastPrinted>2016-03-21T08:34:44Z</cp:lastPrinted>
  <dcterms:created xsi:type="dcterms:W3CDTF">2004-02-18T05:46:33Z</dcterms:created>
  <dcterms:modified xsi:type="dcterms:W3CDTF">2016-05-16T13:28:26Z</dcterms:modified>
  <cp:category/>
  <cp:version/>
  <cp:contentType/>
  <cp:contentStatus/>
</cp:coreProperties>
</file>