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<sst xmlns="http://schemas.openxmlformats.org/spreadsheetml/2006/main" count="128" uniqueCount="111">
  <si>
    <t>表一：工程概况</t>
  </si>
  <si>
    <t>工程名称</t>
  </si>
  <si>
    <t>建设地点</t>
  </si>
  <si>
    <t>造价类别</t>
  </si>
  <si>
    <t>预算</t>
  </si>
  <si>
    <t>工程类别</t>
  </si>
  <si>
    <t>结构类型</t>
  </si>
  <si>
    <t>框架结构</t>
  </si>
  <si>
    <t>层数</t>
  </si>
  <si>
    <t>层高</t>
  </si>
  <si>
    <t>开工日期</t>
  </si>
  <si>
    <t>竣工日期</t>
  </si>
  <si>
    <t>编制日期</t>
  </si>
  <si>
    <t>结构特征：</t>
  </si>
  <si>
    <t>装饰标准：</t>
  </si>
  <si>
    <t xml:space="preserve">                                                                                                                                                            </t>
  </si>
  <si>
    <t>装</t>
  </si>
  <si>
    <t>表二：工程造价指标</t>
  </si>
  <si>
    <t>项    目</t>
  </si>
  <si>
    <t>造价(元)</t>
  </si>
  <si>
    <t>占总造价比例（%）</t>
  </si>
  <si>
    <t>总造价</t>
  </si>
  <si>
    <t>建筑工程造价</t>
  </si>
  <si>
    <t>结构</t>
  </si>
  <si>
    <t>装饰</t>
  </si>
  <si>
    <t>安装工程造价</t>
  </si>
  <si>
    <t>结排水</t>
  </si>
  <si>
    <t>电气</t>
  </si>
  <si>
    <t>消防</t>
  </si>
  <si>
    <t>表三：人工和主要材料指标</t>
  </si>
  <si>
    <t>项目</t>
  </si>
  <si>
    <t>单位</t>
  </si>
  <si>
    <t>耗用量</t>
  </si>
  <si>
    <t>每平米耗用量</t>
  </si>
  <si>
    <t>1、建筑工程：</t>
  </si>
  <si>
    <t>人工</t>
  </si>
  <si>
    <t>工日</t>
  </si>
  <si>
    <t>钢筋</t>
  </si>
  <si>
    <t>kg</t>
  </si>
  <si>
    <t>其他钢材</t>
  </si>
  <si>
    <t>水泥</t>
  </si>
  <si>
    <t>商品混凝土</t>
  </si>
  <si>
    <t>块</t>
  </si>
  <si>
    <t>砂</t>
  </si>
  <si>
    <t>碎石</t>
  </si>
  <si>
    <t>2、安装工程</t>
  </si>
  <si>
    <t>益富乐主厂房</t>
  </si>
  <si>
    <t>给排水：给水管采用钢塑管，阀门；</t>
  </si>
  <si>
    <t>程</t>
  </si>
  <si>
    <t>工</t>
  </si>
  <si>
    <t>建</t>
  </si>
  <si>
    <t>筑</t>
  </si>
  <si>
    <t>主</t>
  </si>
  <si>
    <t>要</t>
  </si>
  <si>
    <t>特</t>
  </si>
  <si>
    <t>征</t>
  </si>
  <si>
    <t>工业一类</t>
  </si>
  <si>
    <t>建筑功能：工业厂房</t>
  </si>
  <si>
    <t>宁波市建筑安装工程造价分析表</t>
  </si>
  <si>
    <t>奉化市</t>
  </si>
  <si>
    <r>
      <t>总建筑面积(m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)</t>
    </r>
  </si>
  <si>
    <r>
      <t>其中地下室建筑面积(m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)</t>
    </r>
  </si>
  <si>
    <t>6 m</t>
  </si>
  <si>
    <t xml:space="preserve">    土石方：反铲挖掘机挖一、二类土；</t>
  </si>
  <si>
    <t xml:space="preserve">    桩  基：钻孔灌注桩φ600，桩长21m；</t>
  </si>
  <si>
    <t xml:space="preserve">    基  础：C15砼垫层，C30钢筋砼承台、地梁；</t>
  </si>
  <si>
    <t xml:space="preserve">    墙  体：粉煤灰烧结多孔砖，蒸压砂加气混凝土砌块，C30钢筋混凝土墙；</t>
  </si>
  <si>
    <t xml:space="preserve">    柱梁板：C30钢筋砼柱、梁、板结构；</t>
  </si>
  <si>
    <t xml:space="preserve">    屋  面：1.2厚 F10-12F PVC防水卷材(满粘施工)，40厚C20防水细石混凝土刚性防水层（内配Ø6@150双向钢筋</t>
  </si>
  <si>
    <t xml:space="preserve">            网片，随捣随光），30厚挤塑聚苯板(XPS)（燃烧性能B1级）起始处1m以内0~30厚1:6水泥砂浆找坡、</t>
  </si>
  <si>
    <t xml:space="preserve">            1m以外最薄处30厚LC5.0轻集料混凝土找2%坡，1.2厚聚氨酯防水涂料隔汽层，20厚RS15预拌地面砂浆</t>
  </si>
  <si>
    <t xml:space="preserve">            找平层。</t>
  </si>
  <si>
    <t xml:space="preserve">    楼地面：1、石材基层：20厚RS20预拌地面砂浆找平，水泥浆一道（内掺建筑胶），80厚C15混凝土垫层，0.2厚</t>
  </si>
  <si>
    <t xml:space="preserve">            2、地砖基层：30厚RS20预拌地面砂浆找平，水泥浆一道（内掺建筑胶），80厚C15混凝土垫层，0.2厚</t>
  </si>
  <si>
    <t xml:space="preserve">            3、细石混凝土耐磨地坪：50厚C25细石混凝土，强度达标后表面撒金属骨料，2~3厚金属骨料耐磨面</t>
  </si>
  <si>
    <t xml:space="preserve">               PE膜两层、搭接宽度不小于400mm，60厚C15混凝土垫层，150厚碎石垫层，素土夯实；</t>
  </si>
  <si>
    <t xml:space="preserve">               PE膜两层,搭接宽度不小于400mm，60厚C15混凝土垫层150厚碎石垫层，素土夯实；</t>
  </si>
  <si>
    <t xml:space="preserve">               层，随打随抹光，水泥浆一道（内掺建筑胶），200厚C25混凝土层、内配∅10@200双层双向，0.2厚</t>
  </si>
  <si>
    <t xml:space="preserve">               PE膜两层、搭接宽度不小于400mm，100厚C15混凝土垫层，200厚碎石垫层,嵌入土中至密实，素土</t>
  </si>
  <si>
    <t xml:space="preserve">               夯实；</t>
  </si>
  <si>
    <t xml:space="preserve">            4、细石混凝土地坪：50厚C25细石混凝土（内配∅6@200双向钢筋网片），随捣随抹加水泥封闭剂涂料，</t>
  </si>
  <si>
    <t xml:space="preserve">               水泥浆一道（内掺建筑胶），200厚C25混凝土层，内配∅10@200双层双向，0.2厚PE膜两层、搭接宽</t>
  </si>
  <si>
    <t xml:space="preserve">               度不小于400mm，100厚C15混凝土垫层，200厚碎石垫层,嵌入土中至密实，素土夯实；</t>
  </si>
  <si>
    <t xml:space="preserve">            5、环氧面层：4－5厚环氧砂浆自流平面层，环氧底料一道，40厚C30细石混凝土，随打随抹光，水泥浆</t>
  </si>
  <si>
    <t xml:space="preserve">               一道（内掺建筑胶），200厚C25混凝土层，内配∅10@200双层双向，0.2厚PE膜两层、搭接宽度不小</t>
  </si>
  <si>
    <t xml:space="preserve">               于400mm，100厚C15混凝土垫层，200厚碎石垫层，嵌入土中至密实，素土夯实；</t>
  </si>
  <si>
    <t xml:space="preserve">    墙柱面：1、外墙面：外墙弹性涂料一底二度，3mm厚聚合物抗裂砂浆，耐碱玻纤网格布，30厚膨胀聚苯板(EPS)</t>
  </si>
  <si>
    <t xml:space="preserve">              （燃烧性能B1级），12mm水泥砂浆找平；</t>
  </si>
  <si>
    <t xml:space="preserve">            2、面砖内墙面基层（加气混凝土砌块墙）：6厚1:0.5:2.5水泥石灰砂浆分层压实抹平，6厚RP5.0预拌</t>
  </si>
  <si>
    <t xml:space="preserve">               抹灰砂浆打底扫毛或划出纹道，3厚外加剂专用砂浆抹基底或界面剂一道甩毛；</t>
  </si>
  <si>
    <t xml:space="preserve">            3、面砖内墙面基层（混凝土砌块墙）：9厚RP15预拌抹灰砂浆分层压实抹平水泥浆一道甩毛（内掺建筑</t>
  </si>
  <si>
    <t xml:space="preserve">               胶）；</t>
  </si>
  <si>
    <t xml:space="preserve">            4、乳胶漆面基层（加气混凝土砌块墙）：5厚1:0.5:2.5水泥石灰砂浆抹平，8厚RP5.0预拌抹灰砂浆打</t>
  </si>
  <si>
    <t xml:space="preserve">               底扫毛或划出纹道，3厚外加剂专用砂浆打底或界面剂一道甩毛（甩前喷湿墙面）；</t>
  </si>
  <si>
    <t xml:space="preserve">            5、乳胶漆面基层（混凝土砌块墙）：9厚1:0.5:3水泥石灰膏砂浆抹平，水泥浆一道甩毛（内掺建筑</t>
  </si>
  <si>
    <t xml:space="preserve">    天  棚：5厚1:0.5:3水泥石灰膏砂浆，3厚1:0.5:1水泥石灰膏砂浆打底扫毛，水泥浆一道甩毛（内掺建筑胶）；</t>
  </si>
  <si>
    <t xml:space="preserve">    门  窗：防火门，金属卷帘门，钢制平开门、断桥隔热门窗、不锈钢逃生门；</t>
  </si>
  <si>
    <t>电  气：配电箱、照明箱、镀锌钢管、防火桥架、电线、电力电缆及照明灯具、开关插座及防雷接地；</t>
  </si>
  <si>
    <t>消  防：消防、喷淋管≥80采用镀锌钢管、沟槽连接，&lt;80采用镀锌钢管\丝接，阀门RRHX，减压稳压单栓消火栓，镀</t>
  </si>
  <si>
    <t xml:space="preserve">        锌钢管、电线、控制电缆、消防报警器、烟感、 温感及桥架。</t>
  </si>
  <si>
    <t>安</t>
  </si>
  <si>
    <t>粉煤灰烧结多孔砖</t>
  </si>
  <si>
    <r>
      <t>每平米造价(元/m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）</t>
    </r>
  </si>
  <si>
    <t>其中</t>
  </si>
  <si>
    <t>其中</t>
  </si>
  <si>
    <t xml:space="preserve">    说明：表中每平米造价=相应项目造价÷总建筑面积。</t>
  </si>
  <si>
    <t xml:space="preserve">  说明：表中每平米耗用量=相应工料耗用量÷总建筑面积。</t>
  </si>
  <si>
    <r>
      <t>m</t>
    </r>
    <r>
      <rPr>
        <vertAlign val="superscript"/>
        <sz val="9"/>
        <rFont val="宋体"/>
        <family val="0"/>
      </rPr>
      <t>3</t>
    </r>
  </si>
  <si>
    <t>2层</t>
  </si>
  <si>
    <t>混凝土实心砖</t>
  </si>
  <si>
    <t>蒸压砂加气混凝土砌块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</si>
</sst>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vertAlign val="superscript"/>
      <sz val="9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4" fillId="17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57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77" fontId="27" fillId="0" borderId="18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177" fontId="27" fillId="0" borderId="24" xfId="0" applyNumberFormat="1" applyFont="1" applyBorder="1" applyAlignment="1">
      <alignment horizontal="center" vertical="center"/>
    </xf>
    <xf numFmtId="177" fontId="27" fillId="0" borderId="23" xfId="0" applyNumberFormat="1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76" fontId="27" fillId="0" borderId="23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176" fontId="23" fillId="0" borderId="40" xfId="0" applyNumberFormat="1" applyFont="1" applyBorder="1" applyAlignment="1">
      <alignment horizontal="center" vertical="center" wrapText="1"/>
    </xf>
    <xf numFmtId="176" fontId="23" fillId="0" borderId="41" xfId="0" applyNumberFormat="1" applyFont="1" applyBorder="1" applyAlignment="1">
      <alignment horizontal="center" vertical="center" wrapText="1"/>
    </xf>
    <xf numFmtId="176" fontId="23" fillId="0" borderId="3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9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G6" sqref="G6"/>
    </sheetView>
  </sheetViews>
  <sheetFormatPr defaultColWidth="9.00390625" defaultRowHeight="27" customHeight="1"/>
  <cols>
    <col min="1" max="1" width="4.50390625" style="2" customWidth="1"/>
    <col min="2" max="2" width="4.875" style="2" customWidth="1"/>
    <col min="3" max="3" width="8.75390625" style="2" customWidth="1"/>
    <col min="4" max="4" width="7.875" style="2" customWidth="1"/>
    <col min="5" max="5" width="0.875" style="2" customWidth="1"/>
    <col min="6" max="6" width="12.00390625" style="2" customWidth="1"/>
    <col min="7" max="7" width="14.25390625" style="2" customWidth="1"/>
    <col min="8" max="8" width="14.875" style="2" customWidth="1"/>
    <col min="9" max="9" width="18.75390625" style="2" customWidth="1"/>
    <col min="10" max="16384" width="9.00390625" style="2" customWidth="1"/>
  </cols>
  <sheetData>
    <row r="1" spans="1:9" ht="27" customHeight="1">
      <c r="A1" s="65" t="s">
        <v>58</v>
      </c>
      <c r="B1" s="65"/>
      <c r="C1" s="65"/>
      <c r="D1" s="65"/>
      <c r="E1" s="65"/>
      <c r="F1" s="65"/>
      <c r="G1" s="65"/>
      <c r="H1" s="65"/>
      <c r="I1" s="65"/>
    </row>
    <row r="2" spans="1:9" ht="27" customHeight="1" thickBot="1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 ht="21" customHeight="1">
      <c r="A3" s="67" t="s">
        <v>1</v>
      </c>
      <c r="B3" s="68"/>
      <c r="C3" s="68" t="s">
        <v>46</v>
      </c>
      <c r="D3" s="68"/>
      <c r="E3" s="68"/>
      <c r="F3" s="10" t="s">
        <v>2</v>
      </c>
      <c r="G3" s="10" t="s">
        <v>59</v>
      </c>
      <c r="H3" s="10" t="s">
        <v>3</v>
      </c>
      <c r="I3" s="11" t="s">
        <v>4</v>
      </c>
    </row>
    <row r="4" spans="1:9" ht="30.75" customHeight="1">
      <c r="A4" s="53" t="s">
        <v>60</v>
      </c>
      <c r="B4" s="54"/>
      <c r="C4" s="59">
        <v>42209</v>
      </c>
      <c r="D4" s="59"/>
      <c r="E4" s="59"/>
      <c r="F4" s="4" t="s">
        <v>61</v>
      </c>
      <c r="G4" s="4"/>
      <c r="H4" s="4" t="s">
        <v>5</v>
      </c>
      <c r="I4" s="12" t="s">
        <v>56</v>
      </c>
    </row>
    <row r="5" spans="1:9" ht="16.5" customHeight="1">
      <c r="A5" s="60" t="s">
        <v>6</v>
      </c>
      <c r="B5" s="61"/>
      <c r="C5" s="62" t="s">
        <v>7</v>
      </c>
      <c r="D5" s="63"/>
      <c r="E5" s="64"/>
      <c r="F5" s="4" t="s">
        <v>8</v>
      </c>
      <c r="G5" s="81" t="s">
        <v>108</v>
      </c>
      <c r="H5" s="4" t="s">
        <v>9</v>
      </c>
      <c r="I5" s="12" t="s">
        <v>62</v>
      </c>
    </row>
    <row r="6" spans="1:9" ht="16.5" customHeight="1">
      <c r="A6" s="53" t="s">
        <v>10</v>
      </c>
      <c r="B6" s="54"/>
      <c r="C6" s="54"/>
      <c r="D6" s="54"/>
      <c r="E6" s="54"/>
      <c r="F6" s="4" t="s">
        <v>11</v>
      </c>
      <c r="G6" s="4"/>
      <c r="H6" s="4" t="s">
        <v>12</v>
      </c>
      <c r="I6" s="13">
        <v>41821</v>
      </c>
    </row>
    <row r="7" spans="1:9" ht="16.5" customHeight="1">
      <c r="A7" s="14"/>
      <c r="B7" s="5"/>
      <c r="C7" s="55" t="s">
        <v>57</v>
      </c>
      <c r="D7" s="55"/>
      <c r="E7" s="55"/>
      <c r="F7" s="55"/>
      <c r="G7" s="55"/>
      <c r="H7" s="55"/>
      <c r="I7" s="56"/>
    </row>
    <row r="8" spans="1:9" ht="16.5" customHeight="1">
      <c r="A8" s="15"/>
      <c r="B8" s="6"/>
      <c r="C8" s="9" t="s">
        <v>13</v>
      </c>
      <c r="D8" s="57"/>
      <c r="E8" s="57"/>
      <c r="F8" s="57"/>
      <c r="G8" s="57"/>
      <c r="H8" s="57"/>
      <c r="I8" s="58"/>
    </row>
    <row r="9" spans="1:9" ht="16.5" customHeight="1">
      <c r="A9" s="15"/>
      <c r="B9" s="6"/>
      <c r="C9" s="39" t="s">
        <v>63</v>
      </c>
      <c r="D9" s="40"/>
      <c r="E9" s="40"/>
      <c r="F9" s="40"/>
      <c r="G9" s="40"/>
      <c r="H9" s="40"/>
      <c r="I9" s="41"/>
    </row>
    <row r="10" spans="1:9" ht="16.5" customHeight="1">
      <c r="A10" s="15"/>
      <c r="B10" s="6"/>
      <c r="C10" s="39" t="s">
        <v>64</v>
      </c>
      <c r="D10" s="40"/>
      <c r="E10" s="40"/>
      <c r="F10" s="40"/>
      <c r="G10" s="40"/>
      <c r="H10" s="40"/>
      <c r="I10" s="41"/>
    </row>
    <row r="11" spans="1:9" ht="16.5" customHeight="1">
      <c r="A11" s="15"/>
      <c r="B11" s="6" t="s">
        <v>50</v>
      </c>
      <c r="C11" s="39" t="s">
        <v>65</v>
      </c>
      <c r="D11" s="40"/>
      <c r="E11" s="40"/>
      <c r="F11" s="40"/>
      <c r="G11" s="40"/>
      <c r="H11" s="40"/>
      <c r="I11" s="41"/>
    </row>
    <row r="12" spans="1:9" ht="16.5" customHeight="1">
      <c r="A12" s="15" t="s">
        <v>52</v>
      </c>
      <c r="B12" s="6"/>
      <c r="C12" s="39" t="s">
        <v>66</v>
      </c>
      <c r="D12" s="40"/>
      <c r="E12" s="40"/>
      <c r="F12" s="40"/>
      <c r="G12" s="40"/>
      <c r="H12" s="40"/>
      <c r="I12" s="41"/>
    </row>
    <row r="13" spans="1:9" ht="16.5" customHeight="1">
      <c r="A13" s="15"/>
      <c r="B13" s="6"/>
      <c r="C13" s="39" t="s">
        <v>67</v>
      </c>
      <c r="D13" s="40"/>
      <c r="E13" s="40"/>
      <c r="F13" s="40"/>
      <c r="G13" s="40"/>
      <c r="H13" s="40"/>
      <c r="I13" s="41"/>
    </row>
    <row r="14" spans="1:9" ht="16.5" customHeight="1">
      <c r="A14" s="15"/>
      <c r="B14" s="6"/>
      <c r="C14" s="39" t="s">
        <v>68</v>
      </c>
      <c r="D14" s="40"/>
      <c r="E14" s="40"/>
      <c r="F14" s="40"/>
      <c r="G14" s="40"/>
      <c r="H14" s="40"/>
      <c r="I14" s="41"/>
    </row>
    <row r="15" spans="1:9" ht="16.5" customHeight="1">
      <c r="A15" s="15"/>
      <c r="B15" s="6"/>
      <c r="C15" s="39" t="s">
        <v>69</v>
      </c>
      <c r="D15" s="40"/>
      <c r="E15" s="40"/>
      <c r="F15" s="40"/>
      <c r="G15" s="40"/>
      <c r="H15" s="40"/>
      <c r="I15" s="41"/>
    </row>
    <row r="16" spans="1:9" ht="16.5" customHeight="1">
      <c r="A16" s="15"/>
      <c r="B16" s="6"/>
      <c r="C16" s="39" t="s">
        <v>70</v>
      </c>
      <c r="D16" s="40"/>
      <c r="E16" s="40"/>
      <c r="F16" s="40"/>
      <c r="G16" s="40"/>
      <c r="H16" s="40"/>
      <c r="I16" s="41"/>
    </row>
    <row r="17" spans="1:9" ht="16.5" customHeight="1">
      <c r="A17" s="15"/>
      <c r="B17" s="6"/>
      <c r="C17" s="39" t="s">
        <v>71</v>
      </c>
      <c r="D17" s="40"/>
      <c r="E17" s="40"/>
      <c r="F17" s="40"/>
      <c r="G17" s="40"/>
      <c r="H17" s="40"/>
      <c r="I17" s="41"/>
    </row>
    <row r="18" spans="1:9" ht="16.5" customHeight="1">
      <c r="A18" s="15"/>
      <c r="B18" s="6"/>
      <c r="C18" s="7" t="s">
        <v>14</v>
      </c>
      <c r="D18" s="51"/>
      <c r="E18" s="51"/>
      <c r="F18" s="51"/>
      <c r="G18" s="51"/>
      <c r="H18" s="51"/>
      <c r="I18" s="52"/>
    </row>
    <row r="19" spans="1:12" ht="16.5" customHeight="1">
      <c r="A19" s="15"/>
      <c r="B19" s="6"/>
      <c r="C19" s="39" t="s">
        <v>72</v>
      </c>
      <c r="D19" s="40"/>
      <c r="E19" s="40"/>
      <c r="F19" s="40"/>
      <c r="G19" s="40"/>
      <c r="H19" s="40"/>
      <c r="I19" s="41"/>
      <c r="L19" s="3" t="s">
        <v>15</v>
      </c>
    </row>
    <row r="20" spans="1:9" ht="16.5" customHeight="1">
      <c r="A20" s="15" t="s">
        <v>53</v>
      </c>
      <c r="B20" s="6" t="s">
        <v>51</v>
      </c>
      <c r="C20" s="39" t="s">
        <v>75</v>
      </c>
      <c r="D20" s="40"/>
      <c r="E20" s="40"/>
      <c r="F20" s="40"/>
      <c r="G20" s="40"/>
      <c r="H20" s="40"/>
      <c r="I20" s="41"/>
    </row>
    <row r="21" spans="1:12" ht="16.5" customHeight="1">
      <c r="A21" s="15"/>
      <c r="B21" s="6"/>
      <c r="C21" s="39" t="s">
        <v>73</v>
      </c>
      <c r="D21" s="40"/>
      <c r="E21" s="40"/>
      <c r="F21" s="40"/>
      <c r="G21" s="40"/>
      <c r="H21" s="40"/>
      <c r="I21" s="41"/>
      <c r="L21" s="3" t="s">
        <v>15</v>
      </c>
    </row>
    <row r="22" spans="1:9" ht="16.5" customHeight="1">
      <c r="A22" s="15"/>
      <c r="B22" s="6"/>
      <c r="C22" s="39" t="s">
        <v>76</v>
      </c>
      <c r="D22" s="40"/>
      <c r="E22" s="40"/>
      <c r="F22" s="40"/>
      <c r="G22" s="40"/>
      <c r="H22" s="40"/>
      <c r="I22" s="41"/>
    </row>
    <row r="23" spans="1:12" ht="16.5" customHeight="1">
      <c r="A23" s="15"/>
      <c r="B23" s="6"/>
      <c r="C23" s="39" t="s">
        <v>74</v>
      </c>
      <c r="D23" s="40"/>
      <c r="E23" s="40"/>
      <c r="F23" s="40"/>
      <c r="G23" s="40"/>
      <c r="H23" s="40"/>
      <c r="I23" s="41"/>
      <c r="L23" s="3" t="s">
        <v>15</v>
      </c>
    </row>
    <row r="24" spans="1:9" ht="16.5" customHeight="1">
      <c r="A24" s="15"/>
      <c r="B24" s="6" t="s">
        <v>49</v>
      </c>
      <c r="C24" s="39" t="s">
        <v>77</v>
      </c>
      <c r="D24" s="40"/>
      <c r="E24" s="40"/>
      <c r="F24" s="40"/>
      <c r="G24" s="40"/>
      <c r="H24" s="40"/>
      <c r="I24" s="41"/>
    </row>
    <row r="25" spans="1:9" ht="16.5" customHeight="1">
      <c r="A25" s="15" t="s">
        <v>49</v>
      </c>
      <c r="B25" s="6"/>
      <c r="C25" s="39" t="s">
        <v>78</v>
      </c>
      <c r="D25" s="40"/>
      <c r="E25" s="40"/>
      <c r="F25" s="40"/>
      <c r="G25" s="40"/>
      <c r="H25" s="40"/>
      <c r="I25" s="41"/>
    </row>
    <row r="26" spans="1:9" ht="16.5" customHeight="1">
      <c r="A26" s="15"/>
      <c r="B26" s="6"/>
      <c r="C26" s="39" t="s">
        <v>79</v>
      </c>
      <c r="D26" s="40"/>
      <c r="E26" s="40"/>
      <c r="F26" s="40"/>
      <c r="G26" s="40"/>
      <c r="H26" s="40"/>
      <c r="I26" s="41"/>
    </row>
    <row r="27" spans="1:12" ht="16.5" customHeight="1">
      <c r="A27" s="15"/>
      <c r="B27" s="6"/>
      <c r="C27" s="39" t="s">
        <v>80</v>
      </c>
      <c r="D27" s="40"/>
      <c r="E27" s="40"/>
      <c r="F27" s="40"/>
      <c r="G27" s="40"/>
      <c r="H27" s="40"/>
      <c r="I27" s="41"/>
      <c r="L27" s="3" t="s">
        <v>15</v>
      </c>
    </row>
    <row r="28" spans="1:9" ht="16.5" customHeight="1">
      <c r="A28" s="15"/>
      <c r="B28" s="6"/>
      <c r="C28" s="39" t="s">
        <v>81</v>
      </c>
      <c r="D28" s="40"/>
      <c r="E28" s="40"/>
      <c r="F28" s="40"/>
      <c r="G28" s="40"/>
      <c r="H28" s="40"/>
      <c r="I28" s="41"/>
    </row>
    <row r="29" spans="1:9" ht="16.5" customHeight="1">
      <c r="A29" s="15"/>
      <c r="B29" s="6" t="s">
        <v>48</v>
      </c>
      <c r="C29" s="39" t="s">
        <v>82</v>
      </c>
      <c r="D29" s="40"/>
      <c r="E29" s="40"/>
      <c r="F29" s="40"/>
      <c r="G29" s="40"/>
      <c r="H29" s="40"/>
      <c r="I29" s="41"/>
    </row>
    <row r="30" spans="1:12" ht="16.5" customHeight="1">
      <c r="A30" s="15"/>
      <c r="B30" s="6"/>
      <c r="C30" s="39" t="s">
        <v>83</v>
      </c>
      <c r="D30" s="40"/>
      <c r="E30" s="40"/>
      <c r="F30" s="40"/>
      <c r="G30" s="40"/>
      <c r="H30" s="40"/>
      <c r="I30" s="41"/>
      <c r="L30" s="3" t="s">
        <v>15</v>
      </c>
    </row>
    <row r="31" spans="1:9" ht="16.5" customHeight="1">
      <c r="A31" s="15" t="s">
        <v>48</v>
      </c>
      <c r="B31" s="6"/>
      <c r="C31" s="39" t="s">
        <v>84</v>
      </c>
      <c r="D31" s="40"/>
      <c r="E31" s="40"/>
      <c r="F31" s="40"/>
      <c r="G31" s="40"/>
      <c r="H31" s="40"/>
      <c r="I31" s="41"/>
    </row>
    <row r="32" spans="1:9" ht="16.5" customHeight="1">
      <c r="A32" s="15"/>
      <c r="B32" s="6"/>
      <c r="C32" s="39" t="s">
        <v>85</v>
      </c>
      <c r="D32" s="40"/>
      <c r="E32" s="40"/>
      <c r="F32" s="40"/>
      <c r="G32" s="40"/>
      <c r="H32" s="40"/>
      <c r="I32" s="41"/>
    </row>
    <row r="33" spans="1:9" ht="16.5" customHeight="1">
      <c r="A33" s="15"/>
      <c r="B33" s="6"/>
      <c r="C33" s="39" t="s">
        <v>86</v>
      </c>
      <c r="D33" s="40"/>
      <c r="E33" s="40"/>
      <c r="F33" s="40"/>
      <c r="G33" s="40"/>
      <c r="H33" s="40"/>
      <c r="I33" s="41"/>
    </row>
    <row r="34" spans="1:9" ht="16.5" customHeight="1">
      <c r="A34" s="15"/>
      <c r="B34" s="6"/>
      <c r="C34" s="39" t="s">
        <v>87</v>
      </c>
      <c r="D34" s="40"/>
      <c r="E34" s="40"/>
      <c r="F34" s="40"/>
      <c r="G34" s="40"/>
      <c r="H34" s="40"/>
      <c r="I34" s="41"/>
    </row>
    <row r="35" spans="1:9" ht="16.5" customHeight="1">
      <c r="A35" s="15"/>
      <c r="B35" s="6"/>
      <c r="C35" s="39" t="s">
        <v>88</v>
      </c>
      <c r="D35" s="40"/>
      <c r="E35" s="40"/>
      <c r="F35" s="40"/>
      <c r="G35" s="40"/>
      <c r="H35" s="40"/>
      <c r="I35" s="41"/>
    </row>
    <row r="36" spans="1:9" ht="16.5" customHeight="1">
      <c r="A36" s="15" t="s">
        <v>54</v>
      </c>
      <c r="B36" s="6"/>
      <c r="C36" s="39" t="s">
        <v>89</v>
      </c>
      <c r="D36" s="40"/>
      <c r="E36" s="40"/>
      <c r="F36" s="40"/>
      <c r="G36" s="40"/>
      <c r="H36" s="40"/>
      <c r="I36" s="41"/>
    </row>
    <row r="37" spans="1:9" ht="16.5" customHeight="1">
      <c r="A37" s="15"/>
      <c r="B37" s="6"/>
      <c r="C37" s="39" t="s">
        <v>90</v>
      </c>
      <c r="D37" s="40"/>
      <c r="E37" s="40"/>
      <c r="F37" s="40"/>
      <c r="G37" s="40"/>
      <c r="H37" s="40"/>
      <c r="I37" s="41"/>
    </row>
    <row r="38" spans="1:9" ht="16.5" customHeight="1">
      <c r="A38" s="15"/>
      <c r="B38" s="6"/>
      <c r="C38" s="39" t="s">
        <v>91</v>
      </c>
      <c r="D38" s="40"/>
      <c r="E38" s="40"/>
      <c r="F38" s="40"/>
      <c r="G38" s="40"/>
      <c r="H38" s="40"/>
      <c r="I38" s="41"/>
    </row>
    <row r="39" spans="1:9" ht="16.5" customHeight="1">
      <c r="A39" s="15"/>
      <c r="B39" s="6"/>
      <c r="C39" s="39" t="s">
        <v>92</v>
      </c>
      <c r="D39" s="40"/>
      <c r="E39" s="40"/>
      <c r="F39" s="40"/>
      <c r="G39" s="40"/>
      <c r="H39" s="40"/>
      <c r="I39" s="41"/>
    </row>
    <row r="40" spans="1:9" ht="16.5" customHeight="1">
      <c r="A40" s="15" t="s">
        <v>55</v>
      </c>
      <c r="B40" s="6"/>
      <c r="C40" s="39" t="s">
        <v>93</v>
      </c>
      <c r="D40" s="40"/>
      <c r="E40" s="40"/>
      <c r="F40" s="40"/>
      <c r="G40" s="40"/>
      <c r="H40" s="40"/>
      <c r="I40" s="41"/>
    </row>
    <row r="41" spans="1:9" ht="16.5" customHeight="1">
      <c r="A41" s="15"/>
      <c r="B41" s="6"/>
      <c r="C41" s="39" t="s">
        <v>94</v>
      </c>
      <c r="D41" s="40"/>
      <c r="E41" s="40"/>
      <c r="F41" s="40"/>
      <c r="G41" s="40"/>
      <c r="H41" s="40"/>
      <c r="I41" s="41"/>
    </row>
    <row r="42" spans="1:9" ht="16.5" customHeight="1">
      <c r="A42" s="15"/>
      <c r="B42" s="6"/>
      <c r="C42" s="39" t="s">
        <v>91</v>
      </c>
      <c r="D42" s="40"/>
      <c r="E42" s="40"/>
      <c r="F42" s="40"/>
      <c r="G42" s="40"/>
      <c r="H42" s="40"/>
      <c r="I42" s="41"/>
    </row>
    <row r="43" spans="1:9" ht="16.5" customHeight="1">
      <c r="A43" s="15"/>
      <c r="B43" s="6"/>
      <c r="C43" s="39" t="s">
        <v>95</v>
      </c>
      <c r="D43" s="40"/>
      <c r="E43" s="40"/>
      <c r="F43" s="40"/>
      <c r="G43" s="40"/>
      <c r="H43" s="40"/>
      <c r="I43" s="41"/>
    </row>
    <row r="44" spans="1:9" ht="16.5" customHeight="1">
      <c r="A44" s="15"/>
      <c r="B44" s="8"/>
      <c r="C44" s="45" t="s">
        <v>96</v>
      </c>
      <c r="D44" s="46"/>
      <c r="E44" s="46"/>
      <c r="F44" s="46"/>
      <c r="G44" s="46"/>
      <c r="H44" s="46"/>
      <c r="I44" s="47"/>
    </row>
    <row r="45" spans="1:9" ht="21" customHeight="1">
      <c r="A45" s="15"/>
      <c r="B45" s="5" t="s">
        <v>100</v>
      </c>
      <c r="C45" s="48" t="s">
        <v>47</v>
      </c>
      <c r="D45" s="49"/>
      <c r="E45" s="49"/>
      <c r="F45" s="49"/>
      <c r="G45" s="49"/>
      <c r="H45" s="49"/>
      <c r="I45" s="50"/>
    </row>
    <row r="46" spans="1:9" ht="21" customHeight="1">
      <c r="A46" s="15"/>
      <c r="B46" s="6" t="s">
        <v>16</v>
      </c>
      <c r="C46" s="39" t="s">
        <v>97</v>
      </c>
      <c r="D46" s="40"/>
      <c r="E46" s="40"/>
      <c r="F46" s="40"/>
      <c r="G46" s="40"/>
      <c r="H46" s="40"/>
      <c r="I46" s="41"/>
    </row>
    <row r="47" spans="1:9" ht="21" customHeight="1">
      <c r="A47" s="15"/>
      <c r="B47" s="6" t="s">
        <v>49</v>
      </c>
      <c r="C47" s="39" t="s">
        <v>98</v>
      </c>
      <c r="D47" s="40"/>
      <c r="E47" s="40"/>
      <c r="F47" s="40"/>
      <c r="G47" s="40"/>
      <c r="H47" s="40"/>
      <c r="I47" s="41"/>
    </row>
    <row r="48" spans="1:9" ht="21" customHeight="1" thickBot="1">
      <c r="A48" s="16"/>
      <c r="B48" s="17" t="s">
        <v>48</v>
      </c>
      <c r="C48" s="42" t="s">
        <v>99</v>
      </c>
      <c r="D48" s="43"/>
      <c r="E48" s="43"/>
      <c r="F48" s="43"/>
      <c r="G48" s="43"/>
      <c r="H48" s="43"/>
      <c r="I48" s="44"/>
    </row>
  </sheetData>
  <sheetProtection/>
  <mergeCells count="52">
    <mergeCell ref="A4:B4"/>
    <mergeCell ref="C4:E4"/>
    <mergeCell ref="A5:B5"/>
    <mergeCell ref="C5:E5"/>
    <mergeCell ref="A1:I1"/>
    <mergeCell ref="A2:I2"/>
    <mergeCell ref="A3:B3"/>
    <mergeCell ref="C3:E3"/>
    <mergeCell ref="D18:I18"/>
    <mergeCell ref="C23:I23"/>
    <mergeCell ref="C24:I24"/>
    <mergeCell ref="C40:I40"/>
    <mergeCell ref="A6:B6"/>
    <mergeCell ref="C6:E6"/>
    <mergeCell ref="C7:I7"/>
    <mergeCell ref="D8:I8"/>
    <mergeCell ref="C9:I9"/>
    <mergeCell ref="C10:I10"/>
    <mergeCell ref="C11:I11"/>
    <mergeCell ref="C12:I12"/>
    <mergeCell ref="C13:I13"/>
    <mergeCell ref="C14:I14"/>
    <mergeCell ref="C15:I15"/>
    <mergeCell ref="C16:I16"/>
    <mergeCell ref="C25:I25"/>
    <mergeCell ref="C26:I26"/>
    <mergeCell ref="C27:I27"/>
    <mergeCell ref="C28:I28"/>
    <mergeCell ref="C29:I29"/>
    <mergeCell ref="C17:I17"/>
    <mergeCell ref="C19:I19"/>
    <mergeCell ref="C20:I20"/>
    <mergeCell ref="C21:I21"/>
    <mergeCell ref="C22:I22"/>
    <mergeCell ref="C35:I35"/>
    <mergeCell ref="C36:I36"/>
    <mergeCell ref="C37:I37"/>
    <mergeCell ref="C38:I38"/>
    <mergeCell ref="C39:I39"/>
    <mergeCell ref="C30:I30"/>
    <mergeCell ref="C31:I31"/>
    <mergeCell ref="C32:I32"/>
    <mergeCell ref="C33:I33"/>
    <mergeCell ref="C34:I34"/>
    <mergeCell ref="C46:I46"/>
    <mergeCell ref="C47:I47"/>
    <mergeCell ref="C48:I48"/>
    <mergeCell ref="C41:I41"/>
    <mergeCell ref="C42:I42"/>
    <mergeCell ref="C43:I43"/>
    <mergeCell ref="C44:I44"/>
    <mergeCell ref="C45:I45"/>
  </mergeCells>
  <printOptions/>
  <pageMargins left="0.42986111111111114" right="0.289583333333333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D23" sqref="D23"/>
    </sheetView>
  </sheetViews>
  <sheetFormatPr defaultColWidth="12.75390625" defaultRowHeight="27.75" customHeight="1"/>
  <cols>
    <col min="1" max="1" width="5.125" style="1" customWidth="1"/>
    <col min="2" max="2" width="17.625" style="1" customWidth="1"/>
    <col min="3" max="3" width="14.875" style="1" customWidth="1"/>
    <col min="4" max="4" width="19.00390625" style="1" customWidth="1"/>
    <col min="5" max="5" width="16.50390625" style="1" customWidth="1"/>
    <col min="6" max="16384" width="12.75390625" style="1" customWidth="1"/>
  </cols>
  <sheetData>
    <row r="1" spans="1:5" ht="32.25" customHeight="1" thickBot="1">
      <c r="A1" s="78" t="s">
        <v>17</v>
      </c>
      <c r="B1" s="78"/>
      <c r="C1" s="78"/>
      <c r="D1" s="78"/>
      <c r="E1" s="78"/>
    </row>
    <row r="2" spans="1:5" s="19" customFormat="1" ht="27.75" customHeight="1">
      <c r="A2" s="79" t="s">
        <v>18</v>
      </c>
      <c r="B2" s="80"/>
      <c r="C2" s="24" t="s">
        <v>19</v>
      </c>
      <c r="D2" s="24" t="s">
        <v>102</v>
      </c>
      <c r="E2" s="25" t="s">
        <v>20</v>
      </c>
    </row>
    <row r="3" spans="1:5" s="19" customFormat="1" ht="27.75" customHeight="1">
      <c r="A3" s="75" t="s">
        <v>21</v>
      </c>
      <c r="B3" s="76"/>
      <c r="C3" s="18">
        <f>SUM(C4,C7)</f>
        <v>70698020</v>
      </c>
      <c r="D3" s="20">
        <f aca="true" t="shared" si="0" ref="D3:D10">C3/42209</f>
        <v>1674.9513137008694</v>
      </c>
      <c r="E3" s="26">
        <v>100</v>
      </c>
    </row>
    <row r="4" spans="1:5" s="19" customFormat="1" ht="27.75" customHeight="1">
      <c r="A4" s="75" t="s">
        <v>22</v>
      </c>
      <c r="B4" s="76"/>
      <c r="C4" s="18">
        <f>SUM(C5:C6)</f>
        <v>56008741</v>
      </c>
      <c r="D4" s="20">
        <f t="shared" si="0"/>
        <v>1326.9383543793977</v>
      </c>
      <c r="E4" s="27">
        <f>C4/C3%</f>
        <v>79.2225029781598</v>
      </c>
    </row>
    <row r="5" spans="1:5" s="19" customFormat="1" ht="27.75" customHeight="1">
      <c r="A5" s="71" t="s">
        <v>103</v>
      </c>
      <c r="B5" s="18" t="s">
        <v>23</v>
      </c>
      <c r="C5" s="18">
        <f>56008741-13292262</f>
        <v>42716479</v>
      </c>
      <c r="D5" s="20">
        <f t="shared" si="0"/>
        <v>1012.0230045724845</v>
      </c>
      <c r="E5" s="27">
        <f>C5/C3%</f>
        <v>60.421040080047504</v>
      </c>
    </row>
    <row r="6" spans="1:5" s="19" customFormat="1" ht="27.75" customHeight="1">
      <c r="A6" s="72"/>
      <c r="B6" s="18" t="s">
        <v>24</v>
      </c>
      <c r="C6" s="18">
        <f>1204409+7743200+692363+2089374+1562916</f>
        <v>13292262</v>
      </c>
      <c r="D6" s="20">
        <f t="shared" si="0"/>
        <v>314.91534980691324</v>
      </c>
      <c r="E6" s="27">
        <f>C6/C3%</f>
        <v>18.80146289811228</v>
      </c>
    </row>
    <row r="7" spans="1:5" s="19" customFormat="1" ht="27.75" customHeight="1">
      <c r="A7" s="75" t="s">
        <v>25</v>
      </c>
      <c r="B7" s="76"/>
      <c r="C7" s="18">
        <f>SUM(C8:C10)</f>
        <v>14689279</v>
      </c>
      <c r="D7" s="20">
        <f t="shared" si="0"/>
        <v>348.0129593214717</v>
      </c>
      <c r="E7" s="27">
        <f>C7/C3%</f>
        <v>20.777497021840215</v>
      </c>
    </row>
    <row r="8" spans="1:5" s="19" customFormat="1" ht="27.75" customHeight="1">
      <c r="A8" s="71" t="s">
        <v>104</v>
      </c>
      <c r="B8" s="18" t="s">
        <v>26</v>
      </c>
      <c r="C8" s="21">
        <v>187512</v>
      </c>
      <c r="D8" s="20">
        <f t="shared" si="0"/>
        <v>4.4424648771588995</v>
      </c>
      <c r="E8" s="27">
        <f>C8/C3%</f>
        <v>0.26522949299004417</v>
      </c>
    </row>
    <row r="9" spans="1:5" s="19" customFormat="1" ht="27.75" customHeight="1">
      <c r="A9" s="73"/>
      <c r="B9" s="18" t="s">
        <v>27</v>
      </c>
      <c r="C9" s="21">
        <v>6573468</v>
      </c>
      <c r="D9" s="20">
        <f t="shared" si="0"/>
        <v>155.73617001113507</v>
      </c>
      <c r="E9" s="27">
        <f>C9/C3%</f>
        <v>9.297952050142282</v>
      </c>
    </row>
    <row r="10" spans="1:5" s="19" customFormat="1" ht="27.75" customHeight="1" thickBot="1">
      <c r="A10" s="74"/>
      <c r="B10" s="28" t="s">
        <v>28</v>
      </c>
      <c r="C10" s="28">
        <v>7928299</v>
      </c>
      <c r="D10" s="30">
        <f t="shared" si="0"/>
        <v>187.83432443317776</v>
      </c>
      <c r="E10" s="29">
        <f>C10/C3%</f>
        <v>11.21431547870789</v>
      </c>
    </row>
    <row r="11" spans="1:5" s="19" customFormat="1" ht="27.75" customHeight="1">
      <c r="A11" s="77" t="s">
        <v>105</v>
      </c>
      <c r="B11" s="77"/>
      <c r="C11" s="77"/>
      <c r="D11" s="77"/>
      <c r="E11" s="77"/>
    </row>
    <row r="13" spans="2:5" ht="30.75" customHeight="1" thickBot="1">
      <c r="B13" s="69" t="s">
        <v>29</v>
      </c>
      <c r="C13" s="69"/>
      <c r="D13" s="69"/>
      <c r="E13" s="69"/>
    </row>
    <row r="14" spans="2:5" s="19" customFormat="1" ht="27.75" customHeight="1">
      <c r="B14" s="31" t="s">
        <v>30</v>
      </c>
      <c r="C14" s="32" t="s">
        <v>31</v>
      </c>
      <c r="D14" s="32" t="s">
        <v>32</v>
      </c>
      <c r="E14" s="33" t="s">
        <v>33</v>
      </c>
    </row>
    <row r="15" spans="2:5" s="19" customFormat="1" ht="27.75" customHeight="1">
      <c r="B15" s="34" t="s">
        <v>34</v>
      </c>
      <c r="C15" s="21"/>
      <c r="D15" s="21"/>
      <c r="E15" s="35"/>
    </row>
    <row r="16" spans="2:5" s="19" customFormat="1" ht="27.75" customHeight="1">
      <c r="B16" s="34" t="s">
        <v>35</v>
      </c>
      <c r="C16" s="21" t="s">
        <v>36</v>
      </c>
      <c r="D16" s="22">
        <v>134468</v>
      </c>
      <c r="E16" s="27">
        <f aca="true" t="shared" si="1" ref="E16:E27">D16/42209</f>
        <v>3.185766068847876</v>
      </c>
    </row>
    <row r="17" spans="2:5" s="19" customFormat="1" ht="27.75" customHeight="1">
      <c r="B17" s="34" t="s">
        <v>37</v>
      </c>
      <c r="C17" s="21" t="s">
        <v>38</v>
      </c>
      <c r="D17" s="22">
        <v>2414499</v>
      </c>
      <c r="E17" s="27">
        <f t="shared" si="1"/>
        <v>57.20341633300955</v>
      </c>
    </row>
    <row r="18" spans="2:5" s="19" customFormat="1" ht="27.75" customHeight="1">
      <c r="B18" s="34" t="s">
        <v>39</v>
      </c>
      <c r="C18" s="21" t="s">
        <v>38</v>
      </c>
      <c r="D18" s="22">
        <v>4682</v>
      </c>
      <c r="E18" s="27">
        <f t="shared" si="1"/>
        <v>0.11092421047643868</v>
      </c>
    </row>
    <row r="19" spans="2:5" s="19" customFormat="1" ht="27.75" customHeight="1">
      <c r="B19" s="34" t="s">
        <v>40</v>
      </c>
      <c r="C19" s="21" t="s">
        <v>38</v>
      </c>
      <c r="D19" s="22">
        <v>606845</v>
      </c>
      <c r="E19" s="27">
        <f t="shared" si="1"/>
        <v>14.37714705394584</v>
      </c>
    </row>
    <row r="20" spans="2:5" s="19" customFormat="1" ht="27.75" customHeight="1">
      <c r="B20" s="34" t="s">
        <v>41</v>
      </c>
      <c r="C20" s="21" t="s">
        <v>107</v>
      </c>
      <c r="D20" s="22">
        <v>30170</v>
      </c>
      <c r="E20" s="27">
        <f>D20/42209</f>
        <v>0.7147764694733351</v>
      </c>
    </row>
    <row r="21" spans="2:5" s="19" customFormat="1" ht="27.75" customHeight="1">
      <c r="B21" s="82" t="s">
        <v>109</v>
      </c>
      <c r="C21" s="21" t="s">
        <v>42</v>
      </c>
      <c r="D21" s="22">
        <v>270000</v>
      </c>
      <c r="E21" s="27">
        <f>D21/42209</f>
        <v>6.396740031746784</v>
      </c>
    </row>
    <row r="22" spans="2:5" s="19" customFormat="1" ht="27.75" customHeight="1">
      <c r="B22" s="34" t="s">
        <v>101</v>
      </c>
      <c r="C22" s="21" t="s">
        <v>42</v>
      </c>
      <c r="D22" s="22">
        <v>380938</v>
      </c>
      <c r="E22" s="27">
        <f t="shared" si="1"/>
        <v>9.025042052642801</v>
      </c>
    </row>
    <row r="23" spans="2:5" s="19" customFormat="1" ht="27.75" customHeight="1">
      <c r="B23" s="82" t="s">
        <v>110</v>
      </c>
      <c r="C23" s="21" t="s">
        <v>107</v>
      </c>
      <c r="D23" s="23">
        <v>2885</v>
      </c>
      <c r="E23" s="27">
        <f>D23/42209</f>
        <v>0.06835035182070175</v>
      </c>
    </row>
    <row r="24" spans="2:5" s="19" customFormat="1" ht="27.75" customHeight="1">
      <c r="B24" s="34" t="s">
        <v>43</v>
      </c>
      <c r="C24" s="21" t="s">
        <v>38</v>
      </c>
      <c r="D24" s="22">
        <v>1337000</v>
      </c>
      <c r="E24" s="27">
        <f t="shared" si="1"/>
        <v>31.675708972020185</v>
      </c>
    </row>
    <row r="25" spans="2:5" s="19" customFormat="1" ht="27.75" customHeight="1">
      <c r="B25" s="34" t="s">
        <v>44</v>
      </c>
      <c r="C25" s="21" t="s">
        <v>38</v>
      </c>
      <c r="D25" s="22">
        <v>12902000</v>
      </c>
      <c r="E25" s="27">
        <f t="shared" si="1"/>
        <v>305.66940699850744</v>
      </c>
    </row>
    <row r="26" spans="2:5" s="19" customFormat="1" ht="27.75" customHeight="1">
      <c r="B26" s="34" t="s">
        <v>45</v>
      </c>
      <c r="C26" s="21"/>
      <c r="D26" s="22"/>
      <c r="E26" s="27"/>
    </row>
    <row r="27" spans="2:5" s="19" customFormat="1" ht="27.75" customHeight="1" thickBot="1">
      <c r="B27" s="36" t="s">
        <v>35</v>
      </c>
      <c r="C27" s="37" t="s">
        <v>36</v>
      </c>
      <c r="D27" s="38">
        <v>25912</v>
      </c>
      <c r="E27" s="29">
        <f t="shared" si="1"/>
        <v>0.6138975100097136</v>
      </c>
    </row>
    <row r="28" spans="2:5" s="19" customFormat="1" ht="27.75" customHeight="1">
      <c r="B28" s="70" t="s">
        <v>106</v>
      </c>
      <c r="C28" s="70"/>
      <c r="D28" s="70"/>
      <c r="E28" s="70"/>
    </row>
  </sheetData>
  <sheetProtection/>
  <mergeCells count="10">
    <mergeCell ref="A1:E1"/>
    <mergeCell ref="A2:B2"/>
    <mergeCell ref="A3:B3"/>
    <mergeCell ref="A4:B4"/>
    <mergeCell ref="B13:E13"/>
    <mergeCell ref="B28:E28"/>
    <mergeCell ref="A5:A6"/>
    <mergeCell ref="A8:A10"/>
    <mergeCell ref="A7:B7"/>
    <mergeCell ref="A11:E1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2013-05-08T06:53:55Z</cp:lastPrinted>
  <dcterms:created xsi:type="dcterms:W3CDTF">2012-08-23T02:24:35Z</dcterms:created>
  <dcterms:modified xsi:type="dcterms:W3CDTF">2015-02-15T10:31:27Z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