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activeTab="0"/>
  </bookViews>
  <sheets>
    <sheet name="工程概况" sheetId="1" r:id="rId1"/>
    <sheet name="造价指标" sheetId="2" r:id="rId2"/>
    <sheet name="直接费构成比例和主要工程量指标" sheetId="3" r:id="rId3"/>
  </sheets>
  <definedNames/>
  <calcPr fullCalcOnLoad="1"/>
</workbook>
</file>

<file path=xl/sharedStrings.xml><?xml version="1.0" encoding="utf-8"?>
<sst xmlns="http://schemas.openxmlformats.org/spreadsheetml/2006/main" count="175" uniqueCount="144">
  <si>
    <t>表一：工程概况</t>
  </si>
  <si>
    <t>工程名称</t>
  </si>
  <si>
    <t>建设地点</t>
  </si>
  <si>
    <t>造价类别</t>
  </si>
  <si>
    <t>预算</t>
  </si>
  <si>
    <t>总建筑面积</t>
  </si>
  <si>
    <t>工程类别</t>
  </si>
  <si>
    <t>民用三类</t>
  </si>
  <si>
    <t>建筑物功能：住宅楼</t>
  </si>
  <si>
    <t>结构特征：</t>
  </si>
  <si>
    <t xml:space="preserve">    土石方：机械挖三类土；</t>
  </si>
  <si>
    <t xml:space="preserve">    基础：100厚碎石垫层，100厚C15素砼垫层，C30钢筋砼基础；</t>
  </si>
  <si>
    <t xml:space="preserve">          墙采用B05.A3.5轻质蒸压砂加气混凝土砌块，专用粘结剂；</t>
  </si>
  <si>
    <t xml:space="preserve">    柱梁板：C30/C25钢筋混凝土柱、梁、板；</t>
  </si>
  <si>
    <t xml:space="preserve">            厚B1级挤塑聚苯板保温层，3厚SBS改性沥青防水卷材，水泥基防水涂料一道1.5厚，20厚1:3水泥砂</t>
  </si>
  <si>
    <t xml:space="preserve">            浆找平，轻集料(陶粒)混凝土找坡层(最薄处30厚)，现浇钢筋砼屋面板；</t>
  </si>
  <si>
    <t xml:space="preserve">装饰标准：           </t>
  </si>
  <si>
    <t xml:space="preserve">    楼地面：地面采用40厚C20细石砼随捣随抹，1.5厚聚氨酯防潮层，水泥浆一道(内掺建筑胶)，100厚C15砼垫</t>
  </si>
  <si>
    <t xml:space="preserve">            一道(内掺建筑胶)；阳台及卫生间楼面采用28厚1:3水泥砂浆找平层，水泥基防水涂料，周边上翻</t>
  </si>
  <si>
    <t xml:space="preserve">            300，25厚C15混凝土找坡层，从四周向地漏找坡，墙边四周抹成小八角，水泥浆一道(内掺建筑胶)；</t>
  </si>
  <si>
    <t xml:space="preserve">    墙柱面：户内墙面采用6厚1:0.5:2.5水泥石灰膏砂浆找平，6厚1:1:6水泥石灰膏砂浆打底扫毛，专用界面剂</t>
  </si>
  <si>
    <t xml:space="preserve">    天棚：户内天棚采用6厚1:0.5:2.5水泥石灰膏砂浆找平，6厚1:1:6水泥石灰膏砂浆打底扫毛，专用界面剂一</t>
  </si>
  <si>
    <t xml:space="preserve">    电气：铜芯电力电缆敷设，楼道灯具和应急灯具安装。</t>
  </si>
  <si>
    <t>表二：工程造价指标</t>
  </si>
  <si>
    <t>建筑工程造价</t>
  </si>
  <si>
    <t>结构</t>
  </si>
  <si>
    <t>装饰</t>
  </si>
  <si>
    <t>安装工程造价</t>
  </si>
  <si>
    <t>电气</t>
  </si>
  <si>
    <t>给排水</t>
  </si>
  <si>
    <t>直接费构成比例</t>
  </si>
  <si>
    <t>主要工程量指标</t>
  </si>
  <si>
    <t>分部名称</t>
  </si>
  <si>
    <t>分部直接费（元）</t>
  </si>
  <si>
    <t>占直接费比例（%）</t>
  </si>
  <si>
    <t>项目</t>
  </si>
  <si>
    <t>单位</t>
  </si>
  <si>
    <t>工程量</t>
  </si>
  <si>
    <t>每平米工程量</t>
  </si>
  <si>
    <t>土石方工程</t>
  </si>
  <si>
    <t>砌筑工程</t>
  </si>
  <si>
    <t>蒸压砂加气砼砌块</t>
  </si>
  <si>
    <t>砼及钢筋砼工程</t>
  </si>
  <si>
    <t>砼柱墙梁板结构</t>
  </si>
  <si>
    <t>模板工程</t>
  </si>
  <si>
    <t>木模</t>
  </si>
  <si>
    <t>金属结构工程</t>
  </si>
  <si>
    <t>砌块墙钢丝网</t>
  </si>
  <si>
    <t>木结构工程</t>
  </si>
  <si>
    <t>屋面顺水、挂瓦条</t>
  </si>
  <si>
    <t>门窗工程</t>
  </si>
  <si>
    <t>门</t>
  </si>
  <si>
    <t>屋面及防水工程</t>
  </si>
  <si>
    <t>屋面</t>
  </si>
  <si>
    <t>保温隔热工程</t>
  </si>
  <si>
    <t>楼地面工程</t>
  </si>
  <si>
    <t>楼地面(水泥砂浆)</t>
  </si>
  <si>
    <t>楼地面(细石砼)</t>
  </si>
  <si>
    <t>墙柱面                        工 程</t>
  </si>
  <si>
    <t>外墙柱面(抹灰)</t>
  </si>
  <si>
    <t>内墙柱面(抹灰)</t>
  </si>
  <si>
    <t>天棚工程</t>
  </si>
  <si>
    <t>天棚(抹灰)</t>
  </si>
  <si>
    <t>油漆涂料工程</t>
  </si>
  <si>
    <t>外墙涂料</t>
  </si>
  <si>
    <t>内墙涂料</t>
  </si>
  <si>
    <t>天棚涂料</t>
  </si>
  <si>
    <t>脚手架工程</t>
  </si>
  <si>
    <t>垂直运输</t>
  </si>
  <si>
    <t>其他工程</t>
  </si>
  <si>
    <t xml:space="preserve">    说明：表中每平米工程量=相应工程量÷总建筑面积。   </t>
  </si>
  <si>
    <t>耗用量</t>
  </si>
  <si>
    <t>每平米耗用量</t>
  </si>
  <si>
    <t>人工</t>
  </si>
  <si>
    <t>工日</t>
  </si>
  <si>
    <t>圆钢</t>
  </si>
  <si>
    <t>kg</t>
  </si>
  <si>
    <t>螺纹钢</t>
  </si>
  <si>
    <t>水泥</t>
  </si>
  <si>
    <t>商品混凝土</t>
  </si>
  <si>
    <t>混凝土实心砖</t>
  </si>
  <si>
    <t>块</t>
  </si>
  <si>
    <t>混凝土多孔砖</t>
  </si>
  <si>
    <t>砂</t>
  </si>
  <si>
    <t>碎石</t>
  </si>
  <si>
    <t>彩色水泥瓦</t>
  </si>
  <si>
    <t>张</t>
  </si>
  <si>
    <t>2、安装工程：</t>
  </si>
  <si>
    <t>二类人工</t>
  </si>
  <si>
    <t>ABS雨水管</t>
  </si>
  <si>
    <t>m</t>
  </si>
  <si>
    <t>双壁中空螺旋管排水管</t>
  </si>
  <si>
    <t>电气刚性阻燃管</t>
  </si>
  <si>
    <t>土(石)方</t>
  </si>
  <si>
    <r>
      <t>3554.61m</t>
    </r>
    <r>
      <rPr>
        <vertAlign val="superscript"/>
        <sz val="9"/>
        <rFont val="宋体"/>
        <family val="0"/>
      </rPr>
      <t>2</t>
    </r>
  </si>
  <si>
    <t>结构类型</t>
  </si>
  <si>
    <t>框架结构</t>
  </si>
  <si>
    <t>层  数</t>
  </si>
  <si>
    <t>车棚+6+阁楼层</t>
  </si>
  <si>
    <t>房屋高度</t>
  </si>
  <si>
    <t>编制日期</t>
  </si>
  <si>
    <t>工程主要特征</t>
  </si>
  <si>
    <t>建筑工程</t>
  </si>
  <si>
    <t>安装工程</t>
  </si>
  <si>
    <t xml:space="preserve">            SBS改性沥青防水卷材，水泥基防水涂料一道1.5厚，20厚1:3水泥砂浆找平层，现浇钢筋砼屋面板；</t>
  </si>
  <si>
    <t xml:space="preserve">            层，80厚压实碎石；户内楼面采用撒干拌1:2水泥砂，表面压光，30厚C20细石砼随捣随抹，水泥浆</t>
  </si>
  <si>
    <t xml:space="preserve">       20.20m</t>
  </si>
  <si>
    <t>项        目</t>
  </si>
  <si>
    <r>
      <t>造   价</t>
    </r>
    <r>
      <rPr>
        <sz val="8"/>
        <rFont val="宋体"/>
        <family val="0"/>
      </rPr>
      <t>（元）</t>
    </r>
  </si>
  <si>
    <t>总  造  价</t>
  </si>
  <si>
    <t xml:space="preserve">    说明：表中每平米造价=相应项目造价÷总建筑面积。 </t>
  </si>
  <si>
    <t>其中</t>
  </si>
  <si>
    <t>基础工程</t>
  </si>
  <si>
    <t>基础及基础梁结构</t>
  </si>
  <si>
    <t>宁波市奉化区</t>
  </si>
  <si>
    <t xml:space="preserve">            配∅4@100双向钢筋网片，6米*6米设分仓缝)，油毡隔离层一道，40厚B1级挤塑聚苯板保温层，3厚</t>
  </si>
  <si>
    <t xml:space="preserve">    墙面保温：外墙冷热桥采用15厚B型无机轻集料保温砂浆，5厚抗裂砂浆+玻纤网(面砖饰面加锚固件)。</t>
  </si>
  <si>
    <t xml:space="preserve">          道甩毛；卫生间及厨房天棚采用1.2厚聚合物水泥防水涂料(防潮层)，6厚1:0.5:2.5水泥石灰膏砂浆</t>
  </si>
  <si>
    <t xml:space="preserve">          找平，6厚1:1:6水泥石灰膏砂浆打底扫毛，专用界面剂一道甩毛；</t>
  </si>
  <si>
    <t xml:space="preserve">            一道甩毛；卫生间及厨房墙面采用1.5厚聚合物水泥基复合防水涂料，6厚1:0.5:2.5水泥石灰膏砂</t>
  </si>
  <si>
    <t xml:space="preserve">            浆找平，6厚1:1:6水泥石灰膏砂浆打底扫毛，专用界面剂一道甩毛；</t>
  </si>
  <si>
    <t xml:space="preserve">    门窗：隔热金属型材门窗(普通中空玻璃5+9A+5)，多功能户门，成品自动卷帘门，防火门，防盗门。</t>
  </si>
  <si>
    <r>
      <t>每平米造价（元/m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</si>
  <si>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占总造价比例 （%）</t>
  </si>
  <si>
    <r>
      <t>m</t>
    </r>
    <r>
      <rPr>
        <vertAlign val="superscript"/>
        <sz val="10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</si>
  <si>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2</t>
    </r>
  </si>
  <si>
    <t>隔热金属型材窗</t>
  </si>
  <si>
    <t>项         目</t>
  </si>
  <si>
    <t xml:space="preserve">  1、建筑工程：</t>
  </si>
  <si>
    <t xml:space="preserve">    说明:表中每平米耗用量=相应工料耗用量÷总建筑面积。 </t>
  </si>
  <si>
    <t xml:space="preserve">    砖墙：砖基础采用MU15混凝土实心砖、M10水泥砂浆砌筑；外墙及楼梯间墙体采用B07.A5.0保温陶粒砌块，内</t>
  </si>
  <si>
    <t>保温陶粒砌块</t>
  </si>
  <si>
    <t>蒸压砂加气混凝土砌块</t>
  </si>
  <si>
    <t>保温陶粒砌块</t>
  </si>
  <si>
    <t>表三：人工和主要材料指标</t>
  </si>
  <si>
    <t>表四：建筑工程直接费构成比例及主要工程量指标</t>
  </si>
  <si>
    <t>合   计</t>
  </si>
  <si>
    <t>某村住宅楼</t>
  </si>
  <si>
    <t xml:space="preserve">  宁波市某村住宅楼建筑安装工程造价分析表</t>
  </si>
  <si>
    <t xml:space="preserve">    平屋面：50厚C20防水细石砼随捣随抹(内配∅4@100双向钢筋网片，6米*6米设分仓缝)，油毡隔离层一道，40</t>
  </si>
  <si>
    <t xml:space="preserve">    坡屋面：彩色水泥瓦(注：所有的瓦片至少用1枚钉子固定)，挂瓦条30*30，顺水条30*20，40厚C20细石砼(内</t>
  </si>
  <si>
    <t xml:space="preserve">    给排水：室内PP-R管安装，热熔连接，管道消毒；冲洗，污水、废水、冷凝水采用双壁中空螺旋管；雨水管</t>
  </si>
  <si>
    <t xml:space="preserve">          采用ABS管粘接；</t>
  </si>
  <si>
    <t>墙面保温隔热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</si>
</sst>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#,##0.00_);[Red]\(#,##0.00\)"/>
    <numFmt numFmtId="180" formatCode="#,##0.00_);\(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vertAlign val="superscript"/>
      <sz val="9"/>
      <name val="宋体"/>
      <family val="0"/>
    </font>
    <font>
      <b/>
      <sz val="14"/>
      <name val="宋体"/>
      <family val="0"/>
    </font>
    <font>
      <vertAlign val="superscript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57" fontId="4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4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3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4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77" fontId="6" fillId="0" borderId="16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L18" sqref="L18"/>
    </sheetView>
  </sheetViews>
  <sheetFormatPr defaultColWidth="9.00390625" defaultRowHeight="14.25"/>
  <cols>
    <col min="1" max="2" width="2.875" style="0" customWidth="1"/>
    <col min="3" max="3" width="4.625" style="0" customWidth="1"/>
    <col min="4" max="4" width="16.125" style="0" customWidth="1"/>
    <col min="5" max="5" width="13.75390625" style="0" customWidth="1"/>
    <col min="6" max="6" width="14.625" style="0" customWidth="1"/>
    <col min="7" max="7" width="11.125" style="0" customWidth="1"/>
    <col min="8" max="8" width="14.50390625" style="0" customWidth="1"/>
    <col min="11" max="11" width="12.75390625" style="0" bestFit="1" customWidth="1"/>
  </cols>
  <sheetData>
    <row r="1" spans="1:8" ht="33.75" customHeight="1">
      <c r="A1" s="51" t="s">
        <v>138</v>
      </c>
      <c r="B1" s="51"/>
      <c r="C1" s="51"/>
      <c r="D1" s="51"/>
      <c r="E1" s="51"/>
      <c r="F1" s="51"/>
      <c r="G1" s="51"/>
      <c r="H1" s="51"/>
    </row>
    <row r="2" spans="1:8" ht="31.5" customHeight="1" thickBot="1">
      <c r="A2" s="52" t="s">
        <v>0</v>
      </c>
      <c r="B2" s="52"/>
      <c r="C2" s="52"/>
      <c r="D2" s="52"/>
      <c r="E2" s="52"/>
      <c r="F2" s="52"/>
      <c r="G2" s="52"/>
      <c r="H2" s="52"/>
    </row>
    <row r="3" spans="1:8" ht="21" customHeight="1">
      <c r="A3" s="53" t="s">
        <v>1</v>
      </c>
      <c r="B3" s="54"/>
      <c r="C3" s="55"/>
      <c r="D3" s="9" t="s">
        <v>137</v>
      </c>
      <c r="E3" s="10" t="s">
        <v>2</v>
      </c>
      <c r="F3" s="11" t="s">
        <v>114</v>
      </c>
      <c r="G3" s="12" t="s">
        <v>3</v>
      </c>
      <c r="H3" s="13" t="s">
        <v>4</v>
      </c>
    </row>
    <row r="4" spans="1:8" ht="24.75" customHeight="1">
      <c r="A4" s="59" t="s">
        <v>5</v>
      </c>
      <c r="B4" s="60"/>
      <c r="C4" s="61"/>
      <c r="D4" s="14" t="s">
        <v>94</v>
      </c>
      <c r="E4" s="8" t="s">
        <v>6</v>
      </c>
      <c r="F4" s="6" t="s">
        <v>7</v>
      </c>
      <c r="G4" s="17" t="s">
        <v>95</v>
      </c>
      <c r="H4" s="15" t="s">
        <v>96</v>
      </c>
    </row>
    <row r="5" spans="1:8" ht="21" customHeight="1">
      <c r="A5" s="62" t="s">
        <v>97</v>
      </c>
      <c r="B5" s="63"/>
      <c r="C5" s="63"/>
      <c r="D5" s="6" t="s">
        <v>98</v>
      </c>
      <c r="E5" s="6" t="s">
        <v>99</v>
      </c>
      <c r="F5" s="16" t="s">
        <v>106</v>
      </c>
      <c r="G5" s="7" t="s">
        <v>100</v>
      </c>
      <c r="H5" s="18">
        <v>43191</v>
      </c>
    </row>
    <row r="6" spans="1:8" ht="17.25" customHeight="1">
      <c r="A6" s="69" t="s">
        <v>101</v>
      </c>
      <c r="B6" s="48" t="s">
        <v>102</v>
      </c>
      <c r="C6" s="64" t="s">
        <v>8</v>
      </c>
      <c r="D6" s="65"/>
      <c r="E6" s="65"/>
      <c r="F6" s="65"/>
      <c r="G6" s="65"/>
      <c r="H6" s="66"/>
    </row>
    <row r="7" spans="1:8" ht="17.25" customHeight="1">
      <c r="A7" s="70"/>
      <c r="B7" s="49"/>
      <c r="C7" s="56" t="s">
        <v>9</v>
      </c>
      <c r="D7" s="67"/>
      <c r="E7" s="67"/>
      <c r="F7" s="67"/>
      <c r="G7" s="67"/>
      <c r="H7" s="68"/>
    </row>
    <row r="8" spans="1:8" ht="17.25" customHeight="1">
      <c r="A8" s="70"/>
      <c r="B8" s="49"/>
      <c r="C8" s="56" t="s">
        <v>10</v>
      </c>
      <c r="D8" s="67"/>
      <c r="E8" s="67"/>
      <c r="F8" s="67"/>
      <c r="G8" s="67"/>
      <c r="H8" s="68"/>
    </row>
    <row r="9" spans="1:8" ht="17.25" customHeight="1">
      <c r="A9" s="70"/>
      <c r="B9" s="49"/>
      <c r="C9" s="56" t="s">
        <v>11</v>
      </c>
      <c r="D9" s="57"/>
      <c r="E9" s="57"/>
      <c r="F9" s="57"/>
      <c r="G9" s="57"/>
      <c r="H9" s="58"/>
    </row>
    <row r="10" spans="1:8" ht="17.25" customHeight="1">
      <c r="A10" s="70"/>
      <c r="B10" s="49"/>
      <c r="C10" s="56" t="s">
        <v>130</v>
      </c>
      <c r="D10" s="57"/>
      <c r="E10" s="57"/>
      <c r="F10" s="57"/>
      <c r="G10" s="57"/>
      <c r="H10" s="58"/>
    </row>
    <row r="11" spans="1:8" ht="17.25" customHeight="1">
      <c r="A11" s="70"/>
      <c r="B11" s="49"/>
      <c r="C11" s="56" t="s">
        <v>12</v>
      </c>
      <c r="D11" s="57"/>
      <c r="E11" s="57"/>
      <c r="F11" s="57"/>
      <c r="G11" s="57"/>
      <c r="H11" s="58"/>
    </row>
    <row r="12" spans="1:8" ht="17.25" customHeight="1">
      <c r="A12" s="70"/>
      <c r="B12" s="49"/>
      <c r="C12" s="56" t="s">
        <v>13</v>
      </c>
      <c r="D12" s="57"/>
      <c r="E12" s="57"/>
      <c r="F12" s="57"/>
      <c r="G12" s="57"/>
      <c r="H12" s="58"/>
    </row>
    <row r="13" spans="1:8" ht="17.25" customHeight="1">
      <c r="A13" s="70"/>
      <c r="B13" s="49"/>
      <c r="C13" s="73" t="s">
        <v>139</v>
      </c>
      <c r="D13" s="74"/>
      <c r="E13" s="74"/>
      <c r="F13" s="74"/>
      <c r="G13" s="74"/>
      <c r="H13" s="75"/>
    </row>
    <row r="14" spans="1:8" ht="17.25" customHeight="1">
      <c r="A14" s="70"/>
      <c r="B14" s="49"/>
      <c r="C14" s="72" t="s">
        <v>14</v>
      </c>
      <c r="D14" s="76"/>
      <c r="E14" s="76"/>
      <c r="F14" s="76"/>
      <c r="G14" s="76"/>
      <c r="H14" s="47"/>
    </row>
    <row r="15" spans="1:8" ht="17.25" customHeight="1">
      <c r="A15" s="70"/>
      <c r="B15" s="49"/>
      <c r="C15" s="72" t="s">
        <v>15</v>
      </c>
      <c r="D15" s="67"/>
      <c r="E15" s="67"/>
      <c r="F15" s="67"/>
      <c r="G15" s="67"/>
      <c r="H15" s="68"/>
    </row>
    <row r="16" spans="1:8" ht="17.25" customHeight="1">
      <c r="A16" s="70"/>
      <c r="B16" s="49"/>
      <c r="C16" s="73" t="s">
        <v>140</v>
      </c>
      <c r="D16" s="74"/>
      <c r="E16" s="74"/>
      <c r="F16" s="74"/>
      <c r="G16" s="74"/>
      <c r="H16" s="75"/>
    </row>
    <row r="17" spans="1:8" ht="17.25" customHeight="1">
      <c r="A17" s="70"/>
      <c r="B17" s="49"/>
      <c r="C17" s="73" t="s">
        <v>115</v>
      </c>
      <c r="D17" s="74"/>
      <c r="E17" s="74"/>
      <c r="F17" s="74"/>
      <c r="G17" s="74"/>
      <c r="H17" s="75"/>
    </row>
    <row r="18" spans="1:8" ht="17.25" customHeight="1">
      <c r="A18" s="70"/>
      <c r="B18" s="49"/>
      <c r="C18" s="73" t="s">
        <v>104</v>
      </c>
      <c r="D18" s="74"/>
      <c r="E18" s="74"/>
      <c r="F18" s="74"/>
      <c r="G18" s="74"/>
      <c r="H18" s="75"/>
    </row>
    <row r="19" spans="1:8" ht="17.25" customHeight="1">
      <c r="A19" s="70"/>
      <c r="B19" s="49"/>
      <c r="C19" s="56" t="s">
        <v>116</v>
      </c>
      <c r="D19" s="57"/>
      <c r="E19" s="57"/>
      <c r="F19" s="57"/>
      <c r="G19" s="57"/>
      <c r="H19" s="58"/>
    </row>
    <row r="20" spans="1:8" ht="17.25" customHeight="1">
      <c r="A20" s="70"/>
      <c r="B20" s="49"/>
      <c r="C20" s="72" t="s">
        <v>16</v>
      </c>
      <c r="D20" s="67"/>
      <c r="E20" s="67"/>
      <c r="F20" s="67"/>
      <c r="G20" s="67"/>
      <c r="H20" s="68"/>
    </row>
    <row r="21" spans="1:8" ht="17.25" customHeight="1">
      <c r="A21" s="70"/>
      <c r="B21" s="49"/>
      <c r="C21" s="56" t="s">
        <v>17</v>
      </c>
      <c r="D21" s="57"/>
      <c r="E21" s="57"/>
      <c r="F21" s="57"/>
      <c r="G21" s="57"/>
      <c r="H21" s="58"/>
    </row>
    <row r="22" spans="1:8" ht="17.25" customHeight="1">
      <c r="A22" s="70"/>
      <c r="B22" s="49"/>
      <c r="C22" s="72" t="s">
        <v>105</v>
      </c>
      <c r="D22" s="67"/>
      <c r="E22" s="67"/>
      <c r="F22" s="67"/>
      <c r="G22" s="67"/>
      <c r="H22" s="68"/>
    </row>
    <row r="23" spans="1:8" ht="17.25" customHeight="1">
      <c r="A23" s="70"/>
      <c r="B23" s="49"/>
      <c r="C23" s="72" t="s">
        <v>18</v>
      </c>
      <c r="D23" s="67"/>
      <c r="E23" s="67"/>
      <c r="F23" s="67"/>
      <c r="G23" s="67"/>
      <c r="H23" s="68"/>
    </row>
    <row r="24" spans="1:8" ht="17.25" customHeight="1">
      <c r="A24" s="70"/>
      <c r="B24" s="49"/>
      <c r="C24" s="46" t="s">
        <v>19</v>
      </c>
      <c r="D24" s="77"/>
      <c r="E24" s="77"/>
      <c r="F24" s="77"/>
      <c r="G24" s="77"/>
      <c r="H24" s="78"/>
    </row>
    <row r="25" spans="1:8" ht="17.25" customHeight="1">
      <c r="A25" s="70"/>
      <c r="B25" s="49"/>
      <c r="C25" s="56" t="s">
        <v>20</v>
      </c>
      <c r="D25" s="67"/>
      <c r="E25" s="67"/>
      <c r="F25" s="67"/>
      <c r="G25" s="67"/>
      <c r="H25" s="68"/>
    </row>
    <row r="26" spans="1:8" ht="17.25" customHeight="1">
      <c r="A26" s="70"/>
      <c r="B26" s="49"/>
      <c r="C26" s="56" t="s">
        <v>119</v>
      </c>
      <c r="D26" s="67"/>
      <c r="E26" s="67"/>
      <c r="F26" s="67"/>
      <c r="G26" s="67"/>
      <c r="H26" s="68"/>
    </row>
    <row r="27" spans="1:8" ht="17.25" customHeight="1">
      <c r="A27" s="70"/>
      <c r="B27" s="49"/>
      <c r="C27" s="56" t="s">
        <v>120</v>
      </c>
      <c r="D27" s="67"/>
      <c r="E27" s="67"/>
      <c r="F27" s="67"/>
      <c r="G27" s="67"/>
      <c r="H27" s="68"/>
    </row>
    <row r="28" spans="1:8" ht="17.25" customHeight="1">
      <c r="A28" s="70"/>
      <c r="B28" s="49"/>
      <c r="C28" s="56" t="s">
        <v>21</v>
      </c>
      <c r="D28" s="67"/>
      <c r="E28" s="67"/>
      <c r="F28" s="67"/>
      <c r="G28" s="67"/>
      <c r="H28" s="68"/>
    </row>
    <row r="29" spans="1:8" ht="17.25" customHeight="1">
      <c r="A29" s="70"/>
      <c r="B29" s="49"/>
      <c r="C29" s="56" t="s">
        <v>117</v>
      </c>
      <c r="D29" s="67"/>
      <c r="E29" s="67"/>
      <c r="F29" s="67"/>
      <c r="G29" s="67"/>
      <c r="H29" s="68"/>
    </row>
    <row r="30" spans="1:8" ht="17.25" customHeight="1">
      <c r="A30" s="70"/>
      <c r="B30" s="49"/>
      <c r="C30" s="56" t="s">
        <v>118</v>
      </c>
      <c r="D30" s="67"/>
      <c r="E30" s="67"/>
      <c r="F30" s="67"/>
      <c r="G30" s="67"/>
      <c r="H30" s="68"/>
    </row>
    <row r="31" spans="1:8" ht="17.25" customHeight="1">
      <c r="A31" s="70"/>
      <c r="B31" s="82"/>
      <c r="C31" s="43" t="s">
        <v>121</v>
      </c>
      <c r="D31" s="44"/>
      <c r="E31" s="44"/>
      <c r="F31" s="44"/>
      <c r="G31" s="44"/>
      <c r="H31" s="45"/>
    </row>
    <row r="32" spans="1:8" ht="17.25" customHeight="1">
      <c r="A32" s="70"/>
      <c r="B32" s="48" t="s">
        <v>103</v>
      </c>
      <c r="C32" s="46" t="s">
        <v>141</v>
      </c>
      <c r="D32" s="77"/>
      <c r="E32" s="77"/>
      <c r="F32" s="77"/>
      <c r="G32" s="77"/>
      <c r="H32" s="78"/>
    </row>
    <row r="33" spans="1:8" ht="17.25" customHeight="1">
      <c r="A33" s="70"/>
      <c r="B33" s="49"/>
      <c r="C33" s="56" t="s">
        <v>142</v>
      </c>
      <c r="D33" s="67"/>
      <c r="E33" s="67"/>
      <c r="F33" s="67"/>
      <c r="G33" s="67"/>
      <c r="H33" s="68"/>
    </row>
    <row r="34" spans="1:8" ht="17.25" customHeight="1" thickBot="1">
      <c r="A34" s="71"/>
      <c r="B34" s="50"/>
      <c r="C34" s="79" t="s">
        <v>22</v>
      </c>
      <c r="D34" s="80"/>
      <c r="E34" s="80"/>
      <c r="F34" s="80"/>
      <c r="G34" s="80"/>
      <c r="H34" s="81"/>
    </row>
  </sheetData>
  <sheetProtection/>
  <mergeCells count="37">
    <mergeCell ref="B32:B34"/>
    <mergeCell ref="C29:H29"/>
    <mergeCell ref="C30:H30"/>
    <mergeCell ref="C31:H31"/>
    <mergeCell ref="C32:H32"/>
    <mergeCell ref="C33:H33"/>
    <mergeCell ref="C34:H34"/>
    <mergeCell ref="B6:B31"/>
    <mergeCell ref="C23:H23"/>
    <mergeCell ref="C24:H24"/>
    <mergeCell ref="C17:H17"/>
    <mergeCell ref="C18:H18"/>
    <mergeCell ref="C19:H19"/>
    <mergeCell ref="C20:H20"/>
    <mergeCell ref="C13:H13"/>
    <mergeCell ref="C14:H14"/>
    <mergeCell ref="C15:H15"/>
    <mergeCell ref="C16:H16"/>
    <mergeCell ref="C27:H27"/>
    <mergeCell ref="C28:H28"/>
    <mergeCell ref="C21:H21"/>
    <mergeCell ref="C22:H22"/>
    <mergeCell ref="C25:H25"/>
    <mergeCell ref="C26:H26"/>
    <mergeCell ref="C10:H10"/>
    <mergeCell ref="C11:H11"/>
    <mergeCell ref="C12:H12"/>
    <mergeCell ref="A4:C4"/>
    <mergeCell ref="A5:C5"/>
    <mergeCell ref="C6:H6"/>
    <mergeCell ref="C7:H7"/>
    <mergeCell ref="C8:H8"/>
    <mergeCell ref="C9:H9"/>
    <mergeCell ref="A6:A34"/>
    <mergeCell ref="A1:H1"/>
    <mergeCell ref="A2:H2"/>
    <mergeCell ref="A3:C3"/>
  </mergeCells>
  <printOptions/>
  <pageMargins left="0.75" right="0.75" top="0.51" bottom="0.5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L20" sqref="L20"/>
    </sheetView>
  </sheetViews>
  <sheetFormatPr defaultColWidth="9.00390625" defaultRowHeight="14.25"/>
  <cols>
    <col min="1" max="1" width="3.00390625" style="0" customWidth="1"/>
    <col min="2" max="2" width="16.00390625" style="0" customWidth="1"/>
    <col min="3" max="3" width="13.25390625" style="0" customWidth="1"/>
    <col min="4" max="4" width="16.125" style="0" customWidth="1"/>
    <col min="5" max="5" width="16.25390625" style="0" customWidth="1"/>
    <col min="8" max="8" width="9.50390625" style="0" customWidth="1"/>
  </cols>
  <sheetData>
    <row r="1" spans="1:5" ht="22.5" customHeight="1" thickBot="1">
      <c r="A1" s="90" t="s">
        <v>23</v>
      </c>
      <c r="B1" s="90"/>
      <c r="C1" s="90"/>
      <c r="D1" s="90"/>
      <c r="E1" s="90"/>
    </row>
    <row r="2" spans="1:5" ht="22.5" customHeight="1">
      <c r="A2" s="94" t="s">
        <v>107</v>
      </c>
      <c r="B2" s="95"/>
      <c r="C2" s="19" t="s">
        <v>108</v>
      </c>
      <c r="D2" s="19" t="s">
        <v>122</v>
      </c>
      <c r="E2" s="21" t="s">
        <v>123</v>
      </c>
    </row>
    <row r="3" spans="1:7" ht="22.5" customHeight="1">
      <c r="A3" s="96" t="s">
        <v>109</v>
      </c>
      <c r="B3" s="97"/>
      <c r="C3" s="20">
        <f>C4+C7</f>
        <v>4317773</v>
      </c>
      <c r="D3" s="25">
        <f>C3/3554.61</f>
        <v>1214.696689650904</v>
      </c>
      <c r="E3" s="26">
        <f>C3/4317773*100</f>
        <v>100</v>
      </c>
      <c r="G3" s="27"/>
    </row>
    <row r="4" spans="1:5" ht="22.5" customHeight="1">
      <c r="A4" s="83" t="s">
        <v>24</v>
      </c>
      <c r="B4" s="98"/>
      <c r="C4" s="3">
        <f>C5+C6</f>
        <v>3988537</v>
      </c>
      <c r="D4" s="25">
        <f aca="true" t="shared" si="0" ref="D4:D9">C4/3554.61</f>
        <v>1122.0744329195045</v>
      </c>
      <c r="E4" s="22">
        <f aca="true" t="shared" si="1" ref="E4:E9">C4/4317773*100</f>
        <v>92.37486546884239</v>
      </c>
    </row>
    <row r="5" spans="1:5" ht="22.5" customHeight="1">
      <c r="A5" s="101" t="s">
        <v>111</v>
      </c>
      <c r="B5" s="4" t="s">
        <v>25</v>
      </c>
      <c r="C5" s="3">
        <v>1901520</v>
      </c>
      <c r="D5" s="25">
        <f t="shared" si="0"/>
        <v>534.9447618726105</v>
      </c>
      <c r="E5" s="22">
        <f t="shared" si="1"/>
        <v>44.0393693693485</v>
      </c>
    </row>
    <row r="6" spans="1:5" ht="22.5" customHeight="1">
      <c r="A6" s="102"/>
      <c r="B6" s="4" t="s">
        <v>26</v>
      </c>
      <c r="C6" s="3">
        <v>2087017</v>
      </c>
      <c r="D6" s="25">
        <f t="shared" si="0"/>
        <v>587.129671046894</v>
      </c>
      <c r="E6" s="22">
        <f t="shared" si="1"/>
        <v>48.33549609949389</v>
      </c>
    </row>
    <row r="7" spans="1:5" ht="22.5" customHeight="1">
      <c r="A7" s="99" t="s">
        <v>27</v>
      </c>
      <c r="B7" s="100"/>
      <c r="C7" s="4">
        <f>SUM(C8:C9)</f>
        <v>329236</v>
      </c>
      <c r="D7" s="25">
        <f>C7/3554.61</f>
        <v>92.6222567313995</v>
      </c>
      <c r="E7" s="22">
        <f t="shared" si="1"/>
        <v>7.625134531157612</v>
      </c>
    </row>
    <row r="8" spans="1:5" ht="22.5" customHeight="1">
      <c r="A8" s="101" t="s">
        <v>111</v>
      </c>
      <c r="B8" s="4" t="s">
        <v>28</v>
      </c>
      <c r="C8" s="4">
        <v>160208</v>
      </c>
      <c r="D8" s="25">
        <f t="shared" si="0"/>
        <v>45.07048593235263</v>
      </c>
      <c r="E8" s="22">
        <f t="shared" si="1"/>
        <v>3.7104312801993062</v>
      </c>
    </row>
    <row r="9" spans="1:5" ht="22.5" customHeight="1" thickBot="1">
      <c r="A9" s="71"/>
      <c r="B9" s="23" t="s">
        <v>29</v>
      </c>
      <c r="C9" s="23">
        <v>169028</v>
      </c>
      <c r="D9" s="28">
        <f t="shared" si="0"/>
        <v>47.55177079904687</v>
      </c>
      <c r="E9" s="24">
        <f t="shared" si="1"/>
        <v>3.914703250958307</v>
      </c>
    </row>
    <row r="10" spans="1:5" ht="22.5" customHeight="1">
      <c r="A10" s="87" t="s">
        <v>110</v>
      </c>
      <c r="B10" s="87"/>
      <c r="C10" s="87"/>
      <c r="D10" s="87"/>
      <c r="E10" s="87"/>
    </row>
    <row r="11" spans="1:5" ht="22.5" customHeight="1">
      <c r="A11" s="41"/>
      <c r="B11" s="41"/>
      <c r="C11" s="41"/>
      <c r="D11" s="41"/>
      <c r="E11" s="41"/>
    </row>
    <row r="12" spans="1:5" ht="22.5" customHeight="1" thickBot="1">
      <c r="A12" s="90" t="s">
        <v>134</v>
      </c>
      <c r="B12" s="91"/>
      <c r="C12" s="91"/>
      <c r="D12" s="91"/>
      <c r="E12" s="91"/>
    </row>
    <row r="13" spans="1:5" ht="22.5" customHeight="1">
      <c r="A13" s="92" t="s">
        <v>127</v>
      </c>
      <c r="B13" s="93"/>
      <c r="C13" s="39" t="s">
        <v>36</v>
      </c>
      <c r="D13" s="39" t="s">
        <v>71</v>
      </c>
      <c r="E13" s="40" t="s">
        <v>72</v>
      </c>
    </row>
    <row r="14" spans="1:5" ht="22.5" customHeight="1">
      <c r="A14" s="89" t="s">
        <v>128</v>
      </c>
      <c r="B14" s="84"/>
      <c r="C14" s="4"/>
      <c r="D14" s="4"/>
      <c r="E14" s="31"/>
    </row>
    <row r="15" spans="1:5" ht="22.5" customHeight="1">
      <c r="A15" s="83" t="s">
        <v>73</v>
      </c>
      <c r="B15" s="84"/>
      <c r="C15" s="4" t="s">
        <v>74</v>
      </c>
      <c r="D15" s="4">
        <v>11431</v>
      </c>
      <c r="E15" s="34">
        <f>D15/3554.61</f>
        <v>3.2158239581838792</v>
      </c>
    </row>
    <row r="16" spans="1:5" ht="22.5" customHeight="1">
      <c r="A16" s="83" t="s">
        <v>75</v>
      </c>
      <c r="B16" s="84"/>
      <c r="C16" s="4" t="s">
        <v>76</v>
      </c>
      <c r="D16" s="4">
        <v>2466</v>
      </c>
      <c r="E16" s="34">
        <f aca="true" t="shared" si="2" ref="E16:E31">D16/3554.61</f>
        <v>0.6937469933410416</v>
      </c>
    </row>
    <row r="17" spans="1:5" ht="22.5" customHeight="1">
      <c r="A17" s="83" t="s">
        <v>77</v>
      </c>
      <c r="B17" s="84"/>
      <c r="C17" s="4" t="s">
        <v>76</v>
      </c>
      <c r="D17" s="4">
        <v>110961</v>
      </c>
      <c r="E17" s="34">
        <f t="shared" si="2"/>
        <v>31.21608277701351</v>
      </c>
    </row>
    <row r="18" spans="1:5" ht="22.5" customHeight="1">
      <c r="A18" s="83" t="s">
        <v>78</v>
      </c>
      <c r="B18" s="84"/>
      <c r="C18" s="4" t="s">
        <v>76</v>
      </c>
      <c r="D18" s="4">
        <v>100156</v>
      </c>
      <c r="E18" s="34">
        <f t="shared" si="2"/>
        <v>28.176368152905663</v>
      </c>
    </row>
    <row r="19" spans="1:5" ht="22.5" customHeight="1">
      <c r="A19" s="83" t="s">
        <v>79</v>
      </c>
      <c r="B19" s="84"/>
      <c r="C19" s="4" t="s">
        <v>124</v>
      </c>
      <c r="D19" s="3">
        <v>1395.08</v>
      </c>
      <c r="E19" s="34">
        <f t="shared" si="2"/>
        <v>0.3924706226562126</v>
      </c>
    </row>
    <row r="20" spans="1:5" ht="22.5" customHeight="1">
      <c r="A20" s="83" t="s">
        <v>80</v>
      </c>
      <c r="B20" s="84"/>
      <c r="C20" s="4" t="s">
        <v>81</v>
      </c>
      <c r="D20" s="4">
        <v>25202</v>
      </c>
      <c r="E20" s="34">
        <f t="shared" si="2"/>
        <v>7.08994798304174</v>
      </c>
    </row>
    <row r="21" spans="1:5" ht="22.5" customHeight="1">
      <c r="A21" s="83" t="s">
        <v>82</v>
      </c>
      <c r="B21" s="84"/>
      <c r="C21" s="4" t="s">
        <v>81</v>
      </c>
      <c r="D21" s="4">
        <v>834</v>
      </c>
      <c r="E21" s="34">
        <f t="shared" si="2"/>
        <v>0.2346248955581625</v>
      </c>
    </row>
    <row r="22" spans="1:5" ht="22.5" customHeight="1">
      <c r="A22" s="42"/>
      <c r="B22" s="4" t="s">
        <v>132</v>
      </c>
      <c r="C22" s="4" t="s">
        <v>124</v>
      </c>
      <c r="D22" s="3">
        <v>219.87</v>
      </c>
      <c r="E22" s="34">
        <f t="shared" si="2"/>
        <v>0.06185488703402061</v>
      </c>
    </row>
    <row r="23" spans="1:5" ht="22.5" customHeight="1">
      <c r="A23" s="83" t="s">
        <v>133</v>
      </c>
      <c r="B23" s="84"/>
      <c r="C23" s="4" t="s">
        <v>124</v>
      </c>
      <c r="D23" s="3">
        <v>392.54</v>
      </c>
      <c r="E23" s="34">
        <f t="shared" si="2"/>
        <v>0.11043124280863442</v>
      </c>
    </row>
    <row r="24" spans="1:5" ht="22.5" customHeight="1">
      <c r="A24" s="83" t="s">
        <v>83</v>
      </c>
      <c r="B24" s="84"/>
      <c r="C24" s="4" t="s">
        <v>76</v>
      </c>
      <c r="D24" s="4">
        <v>377742</v>
      </c>
      <c r="E24" s="34">
        <f t="shared" si="2"/>
        <v>106.26819819895853</v>
      </c>
    </row>
    <row r="25" spans="1:5" ht="22.5" customHeight="1">
      <c r="A25" s="83" t="s">
        <v>84</v>
      </c>
      <c r="B25" s="84"/>
      <c r="C25" s="4" t="s">
        <v>76</v>
      </c>
      <c r="D25" s="4">
        <v>188857</v>
      </c>
      <c r="E25" s="34">
        <f t="shared" si="2"/>
        <v>53.130160552071814</v>
      </c>
    </row>
    <row r="26" spans="1:5" ht="22.5" customHeight="1">
      <c r="A26" s="83" t="s">
        <v>85</v>
      </c>
      <c r="B26" s="84"/>
      <c r="C26" s="4" t="s">
        <v>86</v>
      </c>
      <c r="D26" s="4">
        <v>5621</v>
      </c>
      <c r="E26" s="34">
        <f t="shared" si="2"/>
        <v>1.5813267840916443</v>
      </c>
    </row>
    <row r="27" spans="1:5" ht="22.5" customHeight="1">
      <c r="A27" s="89" t="s">
        <v>87</v>
      </c>
      <c r="B27" s="84"/>
      <c r="C27" s="4"/>
      <c r="D27" s="4"/>
      <c r="E27" s="34"/>
    </row>
    <row r="28" spans="1:5" ht="22.5" customHeight="1">
      <c r="A28" s="83" t="s">
        <v>88</v>
      </c>
      <c r="B28" s="84"/>
      <c r="C28" s="4" t="s">
        <v>74</v>
      </c>
      <c r="D28" s="4">
        <v>1146</v>
      </c>
      <c r="E28" s="34">
        <f>D28/3554.61</f>
        <v>0.32239823778135995</v>
      </c>
    </row>
    <row r="29" spans="1:5" ht="22.5" customHeight="1">
      <c r="A29" s="83" t="s">
        <v>89</v>
      </c>
      <c r="B29" s="84"/>
      <c r="C29" s="4" t="s">
        <v>90</v>
      </c>
      <c r="D29" s="4">
        <v>386</v>
      </c>
      <c r="E29" s="34">
        <f t="shared" si="2"/>
        <v>0.10859137851972508</v>
      </c>
    </row>
    <row r="30" spans="1:5" ht="22.5" customHeight="1">
      <c r="A30" s="42"/>
      <c r="B30" s="4" t="s">
        <v>91</v>
      </c>
      <c r="C30" s="4" t="s">
        <v>90</v>
      </c>
      <c r="D30" s="4">
        <v>484</v>
      </c>
      <c r="E30" s="34">
        <f t="shared" si="2"/>
        <v>0.13616121037188328</v>
      </c>
    </row>
    <row r="31" spans="1:5" ht="22.5" customHeight="1" thickBot="1">
      <c r="A31" s="85" t="s">
        <v>92</v>
      </c>
      <c r="B31" s="86"/>
      <c r="C31" s="23" t="s">
        <v>90</v>
      </c>
      <c r="D31" s="23">
        <v>7419</v>
      </c>
      <c r="E31" s="38">
        <f t="shared" si="2"/>
        <v>2.0871488011343016</v>
      </c>
    </row>
    <row r="32" spans="1:5" ht="24" customHeight="1">
      <c r="A32" s="87" t="s">
        <v>129</v>
      </c>
      <c r="B32" s="88"/>
      <c r="C32" s="88"/>
      <c r="D32" s="88"/>
      <c r="E32" s="88"/>
    </row>
  </sheetData>
  <sheetProtection/>
  <mergeCells count="27">
    <mergeCell ref="A10:E10"/>
    <mergeCell ref="A1:E1"/>
    <mergeCell ref="A2:B2"/>
    <mergeCell ref="A3:B3"/>
    <mergeCell ref="A4:B4"/>
    <mergeCell ref="A7:B7"/>
    <mergeCell ref="A8:A9"/>
    <mergeCell ref="A5:A6"/>
    <mergeCell ref="A16:B16"/>
    <mergeCell ref="A17:B17"/>
    <mergeCell ref="A18:B18"/>
    <mergeCell ref="A19:B19"/>
    <mergeCell ref="A12:E12"/>
    <mergeCell ref="A13:B13"/>
    <mergeCell ref="A14:B14"/>
    <mergeCell ref="A15:B15"/>
    <mergeCell ref="A20:B20"/>
    <mergeCell ref="A23:B23"/>
    <mergeCell ref="A24:B24"/>
    <mergeCell ref="A21:B21"/>
    <mergeCell ref="A29:B29"/>
    <mergeCell ref="A31:B31"/>
    <mergeCell ref="A32:E32"/>
    <mergeCell ref="A25:B25"/>
    <mergeCell ref="A26:B26"/>
    <mergeCell ref="A27:B27"/>
    <mergeCell ref="A28:B28"/>
  </mergeCells>
  <printOptions/>
  <pageMargins left="0.75" right="0.75" top="0.51" bottom="0.5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5.875" style="0" customWidth="1"/>
    <col min="2" max="2" width="7.50390625" style="0" customWidth="1"/>
    <col min="3" max="3" width="13.125" style="0" customWidth="1"/>
    <col min="4" max="4" width="14.125" style="0" customWidth="1"/>
    <col min="5" max="5" width="13.375" style="0" customWidth="1"/>
    <col min="6" max="6" width="4.875" style="0" customWidth="1"/>
    <col min="7" max="7" width="10.00390625" style="0" customWidth="1"/>
    <col min="8" max="8" width="11.875" style="0" customWidth="1"/>
    <col min="9" max="9" width="3.125" style="0" hidden="1" customWidth="1"/>
  </cols>
  <sheetData>
    <row r="1" spans="1:8" ht="27.75" customHeight="1">
      <c r="A1" s="90" t="s">
        <v>135</v>
      </c>
      <c r="B1" s="106"/>
      <c r="C1" s="106"/>
      <c r="D1" s="106"/>
      <c r="E1" s="106"/>
      <c r="F1" s="106"/>
      <c r="G1" s="106"/>
      <c r="H1" s="106"/>
    </row>
    <row r="2" spans="1:8" ht="21.75" customHeight="1">
      <c r="A2" s="107" t="s">
        <v>30</v>
      </c>
      <c r="B2" s="108"/>
      <c r="C2" s="108"/>
      <c r="D2" s="109"/>
      <c r="E2" s="110" t="s">
        <v>31</v>
      </c>
      <c r="F2" s="111"/>
      <c r="G2" s="111"/>
      <c r="H2" s="112"/>
    </row>
    <row r="3" spans="1:9" ht="21.75" customHeight="1">
      <c r="A3" s="99" t="s">
        <v>32</v>
      </c>
      <c r="B3" s="105"/>
      <c r="C3" s="29" t="s">
        <v>33</v>
      </c>
      <c r="D3" s="29" t="s">
        <v>34</v>
      </c>
      <c r="E3" s="30" t="s">
        <v>35</v>
      </c>
      <c r="F3" s="4" t="s">
        <v>36</v>
      </c>
      <c r="G3" s="4" t="s">
        <v>37</v>
      </c>
      <c r="H3" s="31" t="s">
        <v>38</v>
      </c>
      <c r="I3" s="1"/>
    </row>
    <row r="4" spans="1:9" ht="21.75" customHeight="1">
      <c r="A4" s="99" t="s">
        <v>39</v>
      </c>
      <c r="B4" s="105"/>
      <c r="C4" s="32">
        <v>9083</v>
      </c>
      <c r="D4" s="33">
        <f aca="true" t="shared" si="0" ref="D4:D12">C4/3728671*100</f>
        <v>0.24359885868181988</v>
      </c>
      <c r="E4" s="30" t="s">
        <v>93</v>
      </c>
      <c r="F4" s="4" t="s">
        <v>124</v>
      </c>
      <c r="G4" s="4">
        <v>469.62</v>
      </c>
      <c r="H4" s="34">
        <f>G4/3554.61</f>
        <v>0.13211575953480129</v>
      </c>
      <c r="I4" s="1"/>
    </row>
    <row r="5" spans="1:9" ht="21.75" customHeight="1">
      <c r="A5" s="99" t="s">
        <v>40</v>
      </c>
      <c r="B5" s="122"/>
      <c r="C5" s="124">
        <v>347867</v>
      </c>
      <c r="D5" s="113">
        <f t="shared" si="0"/>
        <v>9.329517138948434</v>
      </c>
      <c r="E5" s="30" t="s">
        <v>131</v>
      </c>
      <c r="F5" s="4" t="s">
        <v>124</v>
      </c>
      <c r="G5" s="4">
        <v>386.74</v>
      </c>
      <c r="H5" s="34">
        <f aca="true" t="shared" si="1" ref="H5:H23">G5/3554.61</f>
        <v>0.10879955888269037</v>
      </c>
      <c r="I5" s="1"/>
    </row>
    <row r="6" spans="1:9" ht="21.75" customHeight="1">
      <c r="A6" s="99"/>
      <c r="B6" s="122"/>
      <c r="C6" s="124"/>
      <c r="D6" s="113"/>
      <c r="E6" s="30" t="s">
        <v>41</v>
      </c>
      <c r="F6" s="4" t="s">
        <v>124</v>
      </c>
      <c r="G6" s="4">
        <v>217.69</v>
      </c>
      <c r="H6" s="34">
        <f t="shared" si="1"/>
        <v>0.061241598937717495</v>
      </c>
      <c r="I6" s="1"/>
    </row>
    <row r="7" spans="1:9" ht="21.75" customHeight="1">
      <c r="A7" s="103" t="s">
        <v>112</v>
      </c>
      <c r="B7" s="104"/>
      <c r="C7" s="32">
        <v>128308</v>
      </c>
      <c r="D7" s="33">
        <f>C7/3728671*100</f>
        <v>3.4411188329568363</v>
      </c>
      <c r="E7" s="30" t="s">
        <v>113</v>
      </c>
      <c r="F7" s="4" t="s">
        <v>124</v>
      </c>
      <c r="G7" s="4">
        <v>285.44</v>
      </c>
      <c r="H7" s="34">
        <f t="shared" si="1"/>
        <v>0.08030135514163297</v>
      </c>
      <c r="I7" s="1"/>
    </row>
    <row r="8" spans="1:9" ht="21.75" customHeight="1">
      <c r="A8" s="130" t="s">
        <v>42</v>
      </c>
      <c r="B8" s="131"/>
      <c r="C8" s="32">
        <f>1098449-128308</f>
        <v>970141</v>
      </c>
      <c r="D8" s="33">
        <f>C8/3728671*100</f>
        <v>26.018412458487223</v>
      </c>
      <c r="E8" s="4" t="s">
        <v>43</v>
      </c>
      <c r="F8" s="4" t="s">
        <v>124</v>
      </c>
      <c r="G8" s="4">
        <v>917.94</v>
      </c>
      <c r="H8" s="34">
        <f t="shared" si="1"/>
        <v>0.2582393005139804</v>
      </c>
      <c r="I8" s="1"/>
    </row>
    <row r="9" spans="1:9" ht="21.75" customHeight="1">
      <c r="A9" s="99" t="s">
        <v>44</v>
      </c>
      <c r="B9" s="105"/>
      <c r="C9" s="32">
        <v>420042</v>
      </c>
      <c r="D9" s="33">
        <f t="shared" si="0"/>
        <v>11.265193416099194</v>
      </c>
      <c r="E9" s="30" t="s">
        <v>45</v>
      </c>
      <c r="F9" s="4" t="s">
        <v>125</v>
      </c>
      <c r="G9" s="4">
        <v>9219.66</v>
      </c>
      <c r="H9" s="34">
        <f t="shared" si="1"/>
        <v>2.5937191421843746</v>
      </c>
      <c r="I9" s="1"/>
    </row>
    <row r="10" spans="1:9" ht="21.75" customHeight="1">
      <c r="A10" s="99" t="s">
        <v>46</v>
      </c>
      <c r="B10" s="105"/>
      <c r="C10" s="35">
        <v>59557</v>
      </c>
      <c r="D10" s="33">
        <f t="shared" si="0"/>
        <v>1.5972715211398376</v>
      </c>
      <c r="E10" s="4" t="s">
        <v>47</v>
      </c>
      <c r="F10" s="4" t="s">
        <v>125</v>
      </c>
      <c r="G10" s="4">
        <v>4779.87</v>
      </c>
      <c r="H10" s="34">
        <f t="shared" si="1"/>
        <v>1.34469604260383</v>
      </c>
      <c r="I10" s="1"/>
    </row>
    <row r="11" spans="1:9" ht="21.75" customHeight="1">
      <c r="A11" s="99" t="s">
        <v>48</v>
      </c>
      <c r="B11" s="105"/>
      <c r="C11" s="32">
        <v>4879</v>
      </c>
      <c r="D11" s="33">
        <f t="shared" si="0"/>
        <v>0.1308509117591764</v>
      </c>
      <c r="E11" s="30" t="s">
        <v>49</v>
      </c>
      <c r="F11" s="4" t="s">
        <v>125</v>
      </c>
      <c r="G11" s="4">
        <v>492.87</v>
      </c>
      <c r="H11" s="34">
        <f t="shared" si="1"/>
        <v>0.1386565614793184</v>
      </c>
      <c r="I11" s="1"/>
    </row>
    <row r="12" spans="1:9" ht="21.75" customHeight="1">
      <c r="A12" s="99" t="s">
        <v>50</v>
      </c>
      <c r="B12" s="105"/>
      <c r="C12" s="117">
        <v>407734</v>
      </c>
      <c r="D12" s="113">
        <f t="shared" si="0"/>
        <v>10.935102614309496</v>
      </c>
      <c r="E12" s="30" t="s">
        <v>51</v>
      </c>
      <c r="F12" s="4" t="s">
        <v>125</v>
      </c>
      <c r="G12" s="4">
        <v>428.89</v>
      </c>
      <c r="H12" s="34">
        <f t="shared" si="1"/>
        <v>0.12065739982726656</v>
      </c>
      <c r="I12" s="1"/>
    </row>
    <row r="13" spans="1:9" ht="21.75" customHeight="1">
      <c r="A13" s="123"/>
      <c r="B13" s="105"/>
      <c r="C13" s="119"/>
      <c r="D13" s="113"/>
      <c r="E13" s="30" t="s">
        <v>126</v>
      </c>
      <c r="F13" s="4" t="s">
        <v>125</v>
      </c>
      <c r="G13" s="4">
        <v>330.81</v>
      </c>
      <c r="H13" s="34">
        <f t="shared" si="1"/>
        <v>0.09306506198992294</v>
      </c>
      <c r="I13" s="1"/>
    </row>
    <row r="14" spans="1:9" ht="21.75" customHeight="1">
      <c r="A14" s="99" t="s">
        <v>52</v>
      </c>
      <c r="B14" s="122"/>
      <c r="C14" s="35">
        <v>217995</v>
      </c>
      <c r="D14" s="33">
        <f>C14/3728671*100</f>
        <v>5.846453065985173</v>
      </c>
      <c r="E14" s="30" t="s">
        <v>53</v>
      </c>
      <c r="F14" s="4" t="s">
        <v>125</v>
      </c>
      <c r="G14" s="4">
        <v>586.55</v>
      </c>
      <c r="H14" s="34">
        <f t="shared" si="1"/>
        <v>0.16501107013146307</v>
      </c>
      <c r="I14" s="1"/>
    </row>
    <row r="15" spans="1:9" ht="21.75" customHeight="1">
      <c r="A15" s="99" t="s">
        <v>54</v>
      </c>
      <c r="B15" s="122"/>
      <c r="C15" s="35">
        <v>86276</v>
      </c>
      <c r="D15" s="33">
        <f>C15/3728671*100</f>
        <v>2.3138539173877235</v>
      </c>
      <c r="E15" s="30" t="s">
        <v>143</v>
      </c>
      <c r="F15" s="4" t="s">
        <v>125</v>
      </c>
      <c r="G15" s="4">
        <v>1624.43</v>
      </c>
      <c r="H15" s="34">
        <f t="shared" si="1"/>
        <v>0.45699246893470735</v>
      </c>
      <c r="I15" s="1"/>
    </row>
    <row r="16" spans="1:9" ht="21.75" customHeight="1">
      <c r="A16" s="99" t="s">
        <v>55</v>
      </c>
      <c r="B16" s="105"/>
      <c r="C16" s="125">
        <v>120872</v>
      </c>
      <c r="D16" s="113">
        <f>C16/3728671*100</f>
        <v>3.2416912084761567</v>
      </c>
      <c r="E16" s="30" t="s">
        <v>56</v>
      </c>
      <c r="F16" s="4" t="s">
        <v>125</v>
      </c>
      <c r="G16" s="4">
        <v>796.36</v>
      </c>
      <c r="H16" s="34">
        <f t="shared" si="1"/>
        <v>0.22403582952841522</v>
      </c>
      <c r="I16" s="1"/>
    </row>
    <row r="17" spans="1:9" ht="28.5" customHeight="1">
      <c r="A17" s="132"/>
      <c r="B17" s="133"/>
      <c r="C17" s="126"/>
      <c r="D17" s="113"/>
      <c r="E17" s="30" t="s">
        <v>57</v>
      </c>
      <c r="F17" s="4" t="s">
        <v>125</v>
      </c>
      <c r="G17" s="4">
        <v>2681.89</v>
      </c>
      <c r="H17" s="34">
        <f t="shared" si="1"/>
        <v>0.7544822076120867</v>
      </c>
      <c r="I17" s="1"/>
    </row>
    <row r="18" spans="1:9" ht="21.75" customHeight="1">
      <c r="A18" s="128" t="s">
        <v>58</v>
      </c>
      <c r="B18" s="129"/>
      <c r="C18" s="127">
        <v>447879</v>
      </c>
      <c r="D18" s="113">
        <f>C18/3728671*100</f>
        <v>12.011759685957813</v>
      </c>
      <c r="E18" s="30" t="s">
        <v>59</v>
      </c>
      <c r="F18" s="4" t="s">
        <v>125</v>
      </c>
      <c r="G18" s="4">
        <v>1912.85</v>
      </c>
      <c r="H18" s="34">
        <f t="shared" si="1"/>
        <v>0.5381321720244977</v>
      </c>
      <c r="I18" s="1"/>
    </row>
    <row r="19" spans="1:9" ht="21.75" customHeight="1">
      <c r="A19" s="128"/>
      <c r="B19" s="129"/>
      <c r="C19" s="127"/>
      <c r="D19" s="113"/>
      <c r="E19" s="30" t="s">
        <v>60</v>
      </c>
      <c r="F19" s="4" t="s">
        <v>125</v>
      </c>
      <c r="G19" s="4">
        <v>6504.25</v>
      </c>
      <c r="H19" s="34">
        <f t="shared" si="1"/>
        <v>1.8298069267795904</v>
      </c>
      <c r="I19" s="1"/>
    </row>
    <row r="20" spans="1:9" ht="21.75" customHeight="1">
      <c r="A20" s="120" t="s">
        <v>61</v>
      </c>
      <c r="B20" s="121"/>
      <c r="C20" s="36">
        <v>108126</v>
      </c>
      <c r="D20" s="33">
        <f>C20/3728671*100</f>
        <v>2.899853593948085</v>
      </c>
      <c r="E20" s="30" t="s">
        <v>62</v>
      </c>
      <c r="F20" s="4" t="s">
        <v>125</v>
      </c>
      <c r="G20" s="4">
        <v>4139.59</v>
      </c>
      <c r="H20" s="34">
        <f t="shared" si="1"/>
        <v>1.164569390172199</v>
      </c>
      <c r="I20" s="1"/>
    </row>
    <row r="21" spans="1:9" ht="21.75" customHeight="1">
      <c r="A21" s="99" t="s">
        <v>63</v>
      </c>
      <c r="B21" s="105"/>
      <c r="C21" s="117">
        <v>124691</v>
      </c>
      <c r="D21" s="113">
        <f>C21/3728671*100</f>
        <v>3.3441137606401856</v>
      </c>
      <c r="E21" s="30" t="s">
        <v>64</v>
      </c>
      <c r="F21" s="4" t="s">
        <v>125</v>
      </c>
      <c r="G21" s="4">
        <v>901.47</v>
      </c>
      <c r="H21" s="34">
        <f t="shared" si="1"/>
        <v>0.25360588081392893</v>
      </c>
      <c r="I21" s="1"/>
    </row>
    <row r="22" spans="1:9" ht="21.75" customHeight="1">
      <c r="A22" s="99"/>
      <c r="B22" s="105"/>
      <c r="C22" s="118"/>
      <c r="D22" s="113"/>
      <c r="E22" s="30" t="s">
        <v>65</v>
      </c>
      <c r="F22" s="4" t="s">
        <v>125</v>
      </c>
      <c r="G22" s="4">
        <v>1498.96</v>
      </c>
      <c r="H22" s="34">
        <f t="shared" si="1"/>
        <v>0.42169464441950033</v>
      </c>
      <c r="I22" s="1"/>
    </row>
    <row r="23" spans="1:9" ht="21.75" customHeight="1">
      <c r="A23" s="123"/>
      <c r="B23" s="105"/>
      <c r="C23" s="119"/>
      <c r="D23" s="113"/>
      <c r="E23" s="30" t="s">
        <v>66</v>
      </c>
      <c r="F23" s="4" t="s">
        <v>125</v>
      </c>
      <c r="G23" s="4">
        <v>1181.15</v>
      </c>
      <c r="H23" s="34">
        <f t="shared" si="1"/>
        <v>0.3322868050222106</v>
      </c>
      <c r="I23" s="2"/>
    </row>
    <row r="24" spans="1:9" ht="21.75" customHeight="1">
      <c r="A24" s="99" t="s">
        <v>67</v>
      </c>
      <c r="B24" s="122"/>
      <c r="C24" s="32">
        <v>70843</v>
      </c>
      <c r="D24" s="33">
        <f>C24/3728671*100</f>
        <v>1.8999530932066682</v>
      </c>
      <c r="E24" s="30"/>
      <c r="F24" s="4"/>
      <c r="G24" s="4"/>
      <c r="H24" s="34"/>
      <c r="I24" s="2"/>
    </row>
    <row r="25" spans="1:9" ht="21.75" customHeight="1">
      <c r="A25" s="99" t="s">
        <v>68</v>
      </c>
      <c r="B25" s="122"/>
      <c r="C25" s="32">
        <v>52644</v>
      </c>
      <c r="D25" s="33">
        <f>C25/3728671*100</f>
        <v>1.4118703420065755</v>
      </c>
      <c r="E25" s="30"/>
      <c r="F25" s="4"/>
      <c r="G25" s="4"/>
      <c r="H25" s="34"/>
      <c r="I25" s="2"/>
    </row>
    <row r="26" spans="1:9" ht="18.75" customHeight="1">
      <c r="A26" s="99" t="s">
        <v>69</v>
      </c>
      <c r="B26" s="99"/>
      <c r="C26" s="32">
        <v>151734</v>
      </c>
      <c r="D26" s="33">
        <f>C26/3728671*100</f>
        <v>4.069385580009607</v>
      </c>
      <c r="E26" s="30"/>
      <c r="F26" s="4"/>
      <c r="G26" s="4"/>
      <c r="H26" s="34"/>
      <c r="I26" s="2"/>
    </row>
    <row r="27" spans="1:9" ht="16.5" customHeight="1">
      <c r="A27" s="114" t="s">
        <v>136</v>
      </c>
      <c r="B27" s="115"/>
      <c r="C27" s="37">
        <f>SUM(C4:C26)</f>
        <v>3728671</v>
      </c>
      <c r="D27" s="37">
        <f>SUM(D4:D26)</f>
        <v>99.99999999999999</v>
      </c>
      <c r="E27" s="23"/>
      <c r="F27" s="23"/>
      <c r="G27" s="23"/>
      <c r="H27" s="38"/>
      <c r="I27" s="1"/>
    </row>
    <row r="28" spans="1:8" ht="16.5" customHeight="1">
      <c r="A28" s="116" t="s">
        <v>70</v>
      </c>
      <c r="B28" s="74"/>
      <c r="C28" s="74"/>
      <c r="D28" s="74"/>
      <c r="E28" s="74"/>
      <c r="F28" s="74"/>
      <c r="G28" s="74"/>
      <c r="H28" s="74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>
      <c r="E36" s="5"/>
    </row>
    <row r="37" ht="16.5" customHeight="1"/>
    <row r="38" ht="16.5" customHeight="1"/>
    <row r="39" ht="16.5" customHeight="1"/>
    <row r="40" ht="16.5" customHeight="1"/>
    <row r="41" ht="16.5" customHeight="1"/>
    <row r="42" ht="27" customHeight="1"/>
    <row r="43" ht="12.75" customHeight="1"/>
    <row r="44" ht="15" customHeight="1"/>
  </sheetData>
  <sheetProtection/>
  <mergeCells count="33">
    <mergeCell ref="A12:B13"/>
    <mergeCell ref="A18:B19"/>
    <mergeCell ref="A5:B6"/>
    <mergeCell ref="A8:B8"/>
    <mergeCell ref="A9:B9"/>
    <mergeCell ref="A10:B10"/>
    <mergeCell ref="A11:B11"/>
    <mergeCell ref="A14:B14"/>
    <mergeCell ref="A15:B15"/>
    <mergeCell ref="A16:B17"/>
    <mergeCell ref="D12:D13"/>
    <mergeCell ref="D16:D17"/>
    <mergeCell ref="D18:D19"/>
    <mergeCell ref="C5:C6"/>
    <mergeCell ref="C12:C13"/>
    <mergeCell ref="C16:C17"/>
    <mergeCell ref="C18:C19"/>
    <mergeCell ref="A20:B20"/>
    <mergeCell ref="A24:B24"/>
    <mergeCell ref="A25:B25"/>
    <mergeCell ref="A21:B23"/>
    <mergeCell ref="A26:B26"/>
    <mergeCell ref="A27:B27"/>
    <mergeCell ref="A28:H28"/>
    <mergeCell ref="D21:D23"/>
    <mergeCell ref="C21:C23"/>
    <mergeCell ref="A7:B7"/>
    <mergeCell ref="A3:B3"/>
    <mergeCell ref="A4:B4"/>
    <mergeCell ref="A1:H1"/>
    <mergeCell ref="A2:D2"/>
    <mergeCell ref="E2:H2"/>
    <mergeCell ref="D5:D6"/>
  </mergeCells>
  <printOptions/>
  <pageMargins left="0.75" right="0.75" top="0.51" bottom="0.43" header="0.51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2018-09-12T06:15:23Z</cp:lastPrinted>
  <dcterms:created xsi:type="dcterms:W3CDTF">1996-12-17T01:32:42Z</dcterms:created>
  <dcterms:modified xsi:type="dcterms:W3CDTF">2018-09-12T06:34:34Z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